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388" windowWidth="14808" windowHeight="5736"/>
  </bookViews>
  <sheets>
    <sheet name="Лист1" sheetId="1" r:id="rId1"/>
    <sheet name="Лист2" sheetId="2" r:id="rId2"/>
    <sheet name="Лист3" sheetId="3" r:id="rId3"/>
  </sheets>
  <definedNames>
    <definedName name="_xlnm.Print_Titles" localSheetId="0">Лист1!$26:$26</definedName>
    <definedName name="_xlnm.Print_Area" localSheetId="0">Лист1!$B$2:$L$446</definedName>
  </definedNames>
  <calcPr calcId="144525"/>
</workbook>
</file>

<file path=xl/calcChain.xml><?xml version="1.0" encoding="utf-8"?>
<calcChain xmlns="http://schemas.openxmlformats.org/spreadsheetml/2006/main">
  <c r="G258" i="1" l="1"/>
  <c r="G256" i="1"/>
  <c r="H258" i="1"/>
  <c r="I258" i="1" s="1"/>
  <c r="H256" i="1"/>
  <c r="I259" i="1"/>
  <c r="I257" i="1"/>
  <c r="J258" i="1"/>
  <c r="J256" i="1"/>
  <c r="L259" i="1"/>
  <c r="K258" i="1"/>
  <c r="L257" i="1"/>
  <c r="K256" i="1"/>
  <c r="I255" i="1"/>
  <c r="I253" i="1"/>
  <c r="G254" i="1"/>
  <c r="H254" i="1"/>
  <c r="J254" i="1"/>
  <c r="G252" i="1"/>
  <c r="I252" i="1" s="1"/>
  <c r="H252" i="1"/>
  <c r="J252" i="1"/>
  <c r="L255" i="1"/>
  <c r="L253" i="1"/>
  <c r="K254" i="1"/>
  <c r="K252" i="1"/>
  <c r="L252" i="1" s="1"/>
  <c r="K234" i="1"/>
  <c r="K236" i="1"/>
  <c r="L236" i="1" s="1"/>
  <c r="L237" i="1"/>
  <c r="L235" i="1"/>
  <c r="I237" i="1"/>
  <c r="I235" i="1"/>
  <c r="H234" i="1"/>
  <c r="I234" i="1" s="1"/>
  <c r="H236" i="1"/>
  <c r="I236" i="1" s="1"/>
  <c r="L92" i="1"/>
  <c r="L90" i="1"/>
  <c r="I92" i="1"/>
  <c r="I90" i="1"/>
  <c r="K91" i="1"/>
  <c r="L91" i="1" s="1"/>
  <c r="K89" i="1"/>
  <c r="L89" i="1" s="1"/>
  <c r="H91" i="1"/>
  <c r="I91" i="1" s="1"/>
  <c r="H89" i="1"/>
  <c r="I89" i="1" s="1"/>
  <c r="K57" i="1"/>
  <c r="H57" i="1"/>
  <c r="I57" i="1" s="1"/>
  <c r="K59" i="1"/>
  <c r="L59" i="1" s="1"/>
  <c r="H59" i="1"/>
  <c r="I59" i="1" s="1"/>
  <c r="L60" i="1"/>
  <c r="L58" i="1"/>
  <c r="I60" i="1"/>
  <c r="I58" i="1"/>
  <c r="K56" i="1" l="1"/>
  <c r="L56" i="1" s="1"/>
  <c r="L57" i="1"/>
  <c r="K233" i="1"/>
  <c r="L233" i="1" s="1"/>
  <c r="L254" i="1"/>
  <c r="L258" i="1"/>
  <c r="H56" i="1"/>
  <c r="I56" i="1" s="1"/>
  <c r="H233" i="1"/>
  <c r="I233" i="1" s="1"/>
  <c r="L234" i="1"/>
  <c r="I254" i="1"/>
  <c r="I256" i="1"/>
  <c r="L256" i="1"/>
  <c r="L440" i="1"/>
  <c r="L439" i="1"/>
  <c r="L437" i="1"/>
  <c r="L435" i="1"/>
  <c r="L433" i="1"/>
  <c r="L431" i="1"/>
  <c r="L428" i="1"/>
  <c r="L427" i="1"/>
  <c r="L424" i="1"/>
  <c r="L420" i="1"/>
  <c r="L417" i="1"/>
  <c r="L415" i="1"/>
  <c r="L414" i="1"/>
  <c r="L410" i="1"/>
  <c r="L407" i="1"/>
  <c r="L405" i="1"/>
  <c r="L404" i="1"/>
  <c r="L402" i="1"/>
  <c r="L401" i="1"/>
  <c r="L399" i="1"/>
  <c r="L398" i="1"/>
  <c r="L395" i="1"/>
  <c r="L392" i="1"/>
  <c r="L391" i="1"/>
  <c r="L390" i="1"/>
  <c r="L387" i="1"/>
  <c r="L386" i="1"/>
  <c r="L384" i="1"/>
  <c r="L383" i="1"/>
  <c r="L381" i="1"/>
  <c r="L380" i="1"/>
  <c r="L378" i="1"/>
  <c r="L377" i="1"/>
  <c r="L375" i="1"/>
  <c r="L374" i="1"/>
  <c r="L372" i="1"/>
  <c r="L371" i="1"/>
  <c r="L369" i="1"/>
  <c r="L368" i="1"/>
  <c r="L366" i="1"/>
  <c r="L363" i="1"/>
  <c r="L362" i="1"/>
  <c r="L361" i="1"/>
  <c r="L357" i="1"/>
  <c r="L353" i="1"/>
  <c r="L349" i="1"/>
  <c r="L347" i="1"/>
  <c r="L344" i="1"/>
  <c r="L339" i="1"/>
  <c r="L337" i="1"/>
  <c r="L334" i="1"/>
  <c r="L331" i="1"/>
  <c r="L330" i="1"/>
  <c r="L327" i="1"/>
  <c r="L322" i="1"/>
  <c r="L319" i="1"/>
  <c r="L316" i="1"/>
  <c r="L311" i="1"/>
  <c r="L308" i="1"/>
  <c r="L305" i="1"/>
  <c r="L300" i="1"/>
  <c r="L299" i="1"/>
  <c r="L297" i="1"/>
  <c r="L295" i="1"/>
  <c r="L294" i="1"/>
  <c r="L292" i="1"/>
  <c r="L289" i="1"/>
  <c r="L287" i="1"/>
  <c r="L285" i="1"/>
  <c r="L280" i="1"/>
  <c r="L275" i="1"/>
  <c r="L272" i="1"/>
  <c r="L269" i="1"/>
  <c r="L266" i="1"/>
  <c r="L264" i="1"/>
  <c r="L251" i="1"/>
  <c r="L248" i="1"/>
  <c r="L247" i="1"/>
  <c r="L244" i="1"/>
  <c r="L242" i="1"/>
  <c r="L240" i="1"/>
  <c r="L232" i="1"/>
  <c r="L230" i="1"/>
  <c r="L227" i="1"/>
  <c r="L226" i="1"/>
  <c r="L221" i="1"/>
  <c r="L219" i="1"/>
  <c r="L216" i="1"/>
  <c r="L213" i="1"/>
  <c r="L210" i="1"/>
  <c r="L207" i="1"/>
  <c r="L206" i="1"/>
  <c r="L205" i="1"/>
  <c r="L202" i="1"/>
  <c r="L200" i="1"/>
  <c r="L199" i="1"/>
  <c r="L198" i="1"/>
  <c r="L196" i="1"/>
  <c r="L191" i="1"/>
  <c r="L190" i="1"/>
  <c r="L187" i="1"/>
  <c r="L186" i="1"/>
  <c r="L185" i="1"/>
  <c r="L182" i="1"/>
  <c r="L180" i="1"/>
  <c r="L178" i="1"/>
  <c r="L176" i="1"/>
  <c r="L174" i="1"/>
  <c r="L173" i="1"/>
  <c r="L168" i="1"/>
  <c r="L167" i="1"/>
  <c r="L165" i="1"/>
  <c r="L164" i="1"/>
  <c r="L163" i="1"/>
  <c r="L160" i="1"/>
  <c r="L159" i="1"/>
  <c r="L156" i="1"/>
  <c r="L155" i="1"/>
  <c r="L150" i="1"/>
  <c r="L145" i="1"/>
  <c r="L142" i="1"/>
  <c r="L137" i="1"/>
  <c r="L135" i="1"/>
  <c r="L130" i="1"/>
  <c r="L127" i="1"/>
  <c r="L124" i="1"/>
  <c r="L119" i="1"/>
  <c r="L116" i="1"/>
  <c r="L114" i="1"/>
  <c r="L109" i="1"/>
  <c r="L108" i="1"/>
  <c r="L105" i="1"/>
  <c r="L104" i="1"/>
  <c r="L101" i="1"/>
  <c r="L96" i="1"/>
  <c r="L94" i="1"/>
  <c r="L88" i="1"/>
  <c r="L86" i="1"/>
  <c r="L84" i="1"/>
  <c r="L82" i="1"/>
  <c r="L80" i="1"/>
  <c r="L79" i="1"/>
  <c r="L77" i="1"/>
  <c r="L75" i="1"/>
  <c r="L74" i="1"/>
  <c r="L73" i="1"/>
  <c r="L72" i="1"/>
  <c r="L70" i="1"/>
  <c r="L69" i="1"/>
  <c r="L67" i="1"/>
  <c r="L66" i="1"/>
  <c r="L65" i="1"/>
  <c r="L63" i="1"/>
  <c r="L55" i="1"/>
  <c r="L52" i="1"/>
  <c r="L50" i="1"/>
  <c r="L49" i="1"/>
  <c r="L47" i="1"/>
  <c r="L46" i="1"/>
  <c r="L45" i="1"/>
  <c r="L43" i="1"/>
  <c r="L42" i="1"/>
  <c r="L40" i="1"/>
  <c r="L38" i="1"/>
  <c r="L37" i="1"/>
  <c r="L35" i="1"/>
  <c r="L33" i="1"/>
  <c r="L32" i="1"/>
  <c r="L31" i="1"/>
  <c r="K438" i="1"/>
  <c r="K436" i="1"/>
  <c r="K434" i="1"/>
  <c r="K432" i="1"/>
  <c r="K430" i="1"/>
  <c r="K426" i="1"/>
  <c r="K425" i="1" s="1"/>
  <c r="K423" i="1"/>
  <c r="K422" i="1" s="1"/>
  <c r="K419" i="1"/>
  <c r="K418" i="1" s="1"/>
  <c r="K416" i="1"/>
  <c r="K413" i="1"/>
  <c r="K412" i="1" s="1"/>
  <c r="K411" i="1" s="1"/>
  <c r="K409" i="1"/>
  <c r="K408" i="1" s="1"/>
  <c r="K406" i="1"/>
  <c r="K403" i="1"/>
  <c r="K400" i="1"/>
  <c r="K397" i="1"/>
  <c r="K394" i="1"/>
  <c r="K393" i="1" s="1"/>
  <c r="K389" i="1"/>
  <c r="K388" i="1" s="1"/>
  <c r="K385" i="1"/>
  <c r="K382" i="1"/>
  <c r="K379" i="1"/>
  <c r="K376" i="1"/>
  <c r="K373" i="1"/>
  <c r="K370" i="1"/>
  <c r="K367" i="1"/>
  <c r="K365" i="1"/>
  <c r="K360" i="1"/>
  <c r="K359" i="1" s="1"/>
  <c r="K356" i="1"/>
  <c r="K355" i="1" s="1"/>
  <c r="K354" i="1" s="1"/>
  <c r="K352" i="1"/>
  <c r="K351" i="1" s="1"/>
  <c r="K350" i="1" s="1"/>
  <c r="K348" i="1"/>
  <c r="K346" i="1"/>
  <c r="K345" i="1" s="1"/>
  <c r="K343" i="1"/>
  <c r="K342" i="1" s="1"/>
  <c r="K338" i="1"/>
  <c r="K336" i="1"/>
  <c r="K333" i="1"/>
  <c r="K332" i="1" s="1"/>
  <c r="K329" i="1"/>
  <c r="K328" i="1" s="1"/>
  <c r="K326" i="1"/>
  <c r="K325" i="1" s="1"/>
  <c r="K321" i="1"/>
  <c r="K320" i="1" s="1"/>
  <c r="K318" i="1"/>
  <c r="K317" i="1" s="1"/>
  <c r="K315" i="1"/>
  <c r="K314" i="1" s="1"/>
  <c r="K310" i="1"/>
  <c r="K309" i="1" s="1"/>
  <c r="K307" i="1"/>
  <c r="K306" i="1" s="1"/>
  <c r="K304" i="1"/>
  <c r="K303" i="1" s="1"/>
  <c r="K298" i="1"/>
  <c r="K296" i="1"/>
  <c r="K293" i="1"/>
  <c r="K291" i="1"/>
  <c r="K288" i="1"/>
  <c r="K286" i="1"/>
  <c r="K284" i="1"/>
  <c r="K279" i="1"/>
  <c r="K278" i="1" s="1"/>
  <c r="K277" i="1" s="1"/>
  <c r="K276" i="1" s="1"/>
  <c r="K274" i="1"/>
  <c r="K273" i="1"/>
  <c r="K271" i="1"/>
  <c r="K270" i="1"/>
  <c r="K268" i="1"/>
  <c r="K267" i="1" s="1"/>
  <c r="K265" i="1"/>
  <c r="K263" i="1"/>
  <c r="K250" i="1"/>
  <c r="K249" i="1" s="1"/>
  <c r="K246" i="1"/>
  <c r="K245" i="1" s="1"/>
  <c r="K243" i="1"/>
  <c r="K241" i="1"/>
  <c r="K239" i="1"/>
  <c r="K231" i="1"/>
  <c r="K229" i="1"/>
  <c r="K228" i="1" s="1"/>
  <c r="K225" i="1"/>
  <c r="K224" i="1" s="1"/>
  <c r="K220" i="1"/>
  <c r="K218" i="1"/>
  <c r="K215" i="1"/>
  <c r="K214" i="1" s="1"/>
  <c r="K212" i="1"/>
  <c r="K211" i="1" s="1"/>
  <c r="K209" i="1"/>
  <c r="K208" i="1" s="1"/>
  <c r="K204" i="1"/>
  <c r="K203" i="1" s="1"/>
  <c r="K201" i="1"/>
  <c r="K197" i="1"/>
  <c r="K195" i="1"/>
  <c r="K189" i="1"/>
  <c r="K188" i="1" s="1"/>
  <c r="K184" i="1"/>
  <c r="K183" i="1" s="1"/>
  <c r="K181" i="1"/>
  <c r="K179" i="1"/>
  <c r="K177" i="1"/>
  <c r="K175" i="1"/>
  <c r="K172" i="1"/>
  <c r="K166" i="1"/>
  <c r="K162" i="1"/>
  <c r="K158" i="1"/>
  <c r="K157" i="1" s="1"/>
  <c r="K154" i="1"/>
  <c r="K153" i="1" s="1"/>
  <c r="K149" i="1"/>
  <c r="K148" i="1" s="1"/>
  <c r="K147" i="1" s="1"/>
  <c r="K146" i="1" s="1"/>
  <c r="K144" i="1"/>
  <c r="K143" i="1" s="1"/>
  <c r="K141" i="1"/>
  <c r="K140" i="1" s="1"/>
  <c r="K136" i="1"/>
  <c r="K134" i="1"/>
  <c r="K129" i="1"/>
  <c r="K128" i="1" s="1"/>
  <c r="K126" i="1"/>
  <c r="K125" i="1" s="1"/>
  <c r="K123" i="1"/>
  <c r="K122" i="1" s="1"/>
  <c r="K118" i="1"/>
  <c r="K117" i="1" s="1"/>
  <c r="K115" i="1"/>
  <c r="K113" i="1"/>
  <c r="K107" i="1"/>
  <c r="K106" i="1" s="1"/>
  <c r="K103" i="1"/>
  <c r="K102" i="1" s="1"/>
  <c r="K100" i="1"/>
  <c r="K99" i="1" s="1"/>
  <c r="K95" i="1"/>
  <c r="K93" i="1"/>
  <c r="K87" i="1"/>
  <c r="K85" i="1"/>
  <c r="K83" i="1"/>
  <c r="K81" i="1"/>
  <c r="K78" i="1"/>
  <c r="K76" i="1"/>
  <c r="K71" i="1"/>
  <c r="K68" i="1"/>
  <c r="K64" i="1"/>
  <c r="K62" i="1"/>
  <c r="K54" i="1"/>
  <c r="K53" i="1" s="1"/>
  <c r="K51" i="1"/>
  <c r="K48" i="1"/>
  <c r="K44" i="1"/>
  <c r="K41" i="1"/>
  <c r="K39" i="1"/>
  <c r="K36" i="1"/>
  <c r="K34" i="1"/>
  <c r="K30" i="1"/>
  <c r="I440" i="1"/>
  <c r="I439" i="1"/>
  <c r="I437" i="1"/>
  <c r="I435" i="1"/>
  <c r="I433" i="1"/>
  <c r="I431" i="1"/>
  <c r="I428" i="1"/>
  <c r="I427" i="1"/>
  <c r="I424" i="1"/>
  <c r="I420" i="1"/>
  <c r="I417" i="1"/>
  <c r="I415" i="1"/>
  <c r="I414" i="1"/>
  <c r="I410" i="1"/>
  <c r="I407" i="1"/>
  <c r="I405" i="1"/>
  <c r="I404" i="1"/>
  <c r="I402" i="1"/>
  <c r="I401" i="1"/>
  <c r="I399" i="1"/>
  <c r="I398" i="1"/>
  <c r="I395" i="1"/>
  <c r="I392" i="1"/>
  <c r="I391" i="1"/>
  <c r="I390" i="1"/>
  <c r="I387" i="1"/>
  <c r="I386" i="1"/>
  <c r="I384" i="1"/>
  <c r="I383" i="1"/>
  <c r="I381" i="1"/>
  <c r="I380" i="1"/>
  <c r="I378" i="1"/>
  <c r="I377" i="1"/>
  <c r="I375" i="1"/>
  <c r="I374" i="1"/>
  <c r="I372" i="1"/>
  <c r="I371" i="1"/>
  <c r="I369" i="1"/>
  <c r="I368" i="1"/>
  <c r="I366" i="1"/>
  <c r="I363" i="1"/>
  <c r="I362" i="1"/>
  <c r="I361" i="1"/>
  <c r="I357" i="1"/>
  <c r="I353" i="1"/>
  <c r="I349" i="1"/>
  <c r="I347" i="1"/>
  <c r="I344" i="1"/>
  <c r="I339" i="1"/>
  <c r="I337" i="1"/>
  <c r="I334" i="1"/>
  <c r="I331" i="1"/>
  <c r="I330" i="1"/>
  <c r="I327" i="1"/>
  <c r="I322" i="1"/>
  <c r="I319" i="1"/>
  <c r="I316" i="1"/>
  <c r="I311" i="1"/>
  <c r="I308" i="1"/>
  <c r="I305" i="1"/>
  <c r="I300" i="1"/>
  <c r="I299" i="1"/>
  <c r="I297" i="1"/>
  <c r="I295" i="1"/>
  <c r="I294" i="1"/>
  <c r="I292" i="1"/>
  <c r="I289" i="1"/>
  <c r="I287" i="1"/>
  <c r="I285" i="1"/>
  <c r="I280" i="1"/>
  <c r="I275" i="1"/>
  <c r="I272" i="1"/>
  <c r="I269" i="1"/>
  <c r="I266" i="1"/>
  <c r="I264" i="1"/>
  <c r="I251" i="1"/>
  <c r="I248" i="1"/>
  <c r="I247" i="1"/>
  <c r="I244" i="1"/>
  <c r="I242" i="1"/>
  <c r="I240" i="1"/>
  <c r="I232" i="1"/>
  <c r="I230" i="1"/>
  <c r="I227" i="1"/>
  <c r="I226" i="1"/>
  <c r="I221" i="1"/>
  <c r="I219" i="1"/>
  <c r="I216" i="1"/>
  <c r="I213" i="1"/>
  <c r="I210" i="1"/>
  <c r="I207" i="1"/>
  <c r="I206" i="1"/>
  <c r="I205" i="1"/>
  <c r="I202" i="1"/>
  <c r="I200" i="1"/>
  <c r="I199" i="1"/>
  <c r="I198" i="1"/>
  <c r="I196" i="1"/>
  <c r="I191" i="1"/>
  <c r="I190" i="1"/>
  <c r="I187" i="1"/>
  <c r="I186" i="1"/>
  <c r="I185" i="1"/>
  <c r="I182" i="1"/>
  <c r="I180" i="1"/>
  <c r="I178" i="1"/>
  <c r="I176" i="1"/>
  <c r="I174" i="1"/>
  <c r="I173" i="1"/>
  <c r="I168" i="1"/>
  <c r="I167" i="1"/>
  <c r="I165" i="1"/>
  <c r="I164" i="1"/>
  <c r="I163" i="1"/>
  <c r="I160" i="1"/>
  <c r="I159" i="1"/>
  <c r="I156" i="1"/>
  <c r="I155" i="1"/>
  <c r="I150" i="1"/>
  <c r="I145" i="1"/>
  <c r="I142" i="1"/>
  <c r="I137" i="1"/>
  <c r="I135" i="1"/>
  <c r="I130" i="1"/>
  <c r="I127" i="1"/>
  <c r="I124" i="1"/>
  <c r="I119" i="1"/>
  <c r="I116" i="1"/>
  <c r="I114" i="1"/>
  <c r="I109" i="1"/>
  <c r="I108" i="1"/>
  <c r="I105" i="1"/>
  <c r="I104" i="1"/>
  <c r="I101" i="1"/>
  <c r="I96" i="1"/>
  <c r="I94" i="1"/>
  <c r="I88" i="1"/>
  <c r="I86" i="1"/>
  <c r="I84" i="1"/>
  <c r="I82" i="1"/>
  <c r="I80" i="1"/>
  <c r="I79" i="1"/>
  <c r="I77" i="1"/>
  <c r="I74" i="1"/>
  <c r="I73" i="1"/>
  <c r="I72" i="1"/>
  <c r="I70" i="1"/>
  <c r="I69" i="1"/>
  <c r="I67" i="1"/>
  <c r="I66" i="1"/>
  <c r="I65" i="1"/>
  <c r="I63" i="1"/>
  <c r="I55" i="1"/>
  <c r="I52" i="1"/>
  <c r="I50" i="1"/>
  <c r="I49" i="1"/>
  <c r="I47" i="1"/>
  <c r="I46" i="1"/>
  <c r="I45" i="1"/>
  <c r="I43" i="1"/>
  <c r="I42" i="1"/>
  <c r="I40" i="1"/>
  <c r="I38" i="1"/>
  <c r="I37" i="1"/>
  <c r="I35" i="1"/>
  <c r="I33" i="1"/>
  <c r="I32" i="1"/>
  <c r="I31" i="1"/>
  <c r="H438" i="1"/>
  <c r="H436" i="1"/>
  <c r="H434" i="1"/>
  <c r="H432" i="1"/>
  <c r="H430" i="1"/>
  <c r="H426" i="1"/>
  <c r="H425" i="1" s="1"/>
  <c r="H423" i="1"/>
  <c r="H422" i="1" s="1"/>
  <c r="H419" i="1"/>
  <c r="H418" i="1" s="1"/>
  <c r="H416" i="1"/>
  <c r="H413" i="1"/>
  <c r="H409" i="1"/>
  <c r="H408" i="1" s="1"/>
  <c r="H406" i="1"/>
  <c r="H403" i="1"/>
  <c r="H400" i="1"/>
  <c r="H397" i="1"/>
  <c r="H394" i="1"/>
  <c r="H393" i="1" s="1"/>
  <c r="H389" i="1"/>
  <c r="H388" i="1" s="1"/>
  <c r="H385" i="1"/>
  <c r="H382" i="1"/>
  <c r="H379" i="1"/>
  <c r="H376" i="1"/>
  <c r="H373" i="1"/>
  <c r="H370" i="1"/>
  <c r="H367" i="1"/>
  <c r="H365" i="1"/>
  <c r="H360" i="1"/>
  <c r="H359" i="1" s="1"/>
  <c r="H356" i="1"/>
  <c r="H355" i="1" s="1"/>
  <c r="H354" i="1" s="1"/>
  <c r="H352" i="1"/>
  <c r="H351" i="1" s="1"/>
  <c r="H350" i="1" s="1"/>
  <c r="H348" i="1"/>
  <c r="H346" i="1"/>
  <c r="H343" i="1"/>
  <c r="H342" i="1" s="1"/>
  <c r="H338" i="1"/>
  <c r="H336" i="1"/>
  <c r="H333" i="1"/>
  <c r="H332" i="1" s="1"/>
  <c r="H329" i="1"/>
  <c r="H328" i="1" s="1"/>
  <c r="H326" i="1"/>
  <c r="H325" i="1" s="1"/>
  <c r="H321" i="1"/>
  <c r="H320" i="1" s="1"/>
  <c r="H318" i="1"/>
  <c r="H317" i="1" s="1"/>
  <c r="H315" i="1"/>
  <c r="H314" i="1" s="1"/>
  <c r="H310" i="1"/>
  <c r="H309" i="1" s="1"/>
  <c r="H307" i="1"/>
  <c r="H306" i="1" s="1"/>
  <c r="H304" i="1"/>
  <c r="H303" i="1" s="1"/>
  <c r="H298" i="1"/>
  <c r="H296" i="1"/>
  <c r="H293" i="1"/>
  <c r="H291" i="1"/>
  <c r="H288" i="1"/>
  <c r="H286" i="1"/>
  <c r="H284" i="1"/>
  <c r="H279" i="1"/>
  <c r="H278" i="1" s="1"/>
  <c r="H277" i="1" s="1"/>
  <c r="H276" i="1" s="1"/>
  <c r="H274" i="1"/>
  <c r="H273" i="1" s="1"/>
  <c r="H271" i="1"/>
  <c r="H270" i="1" s="1"/>
  <c r="H268" i="1"/>
  <c r="H267" i="1" s="1"/>
  <c r="H265" i="1"/>
  <c r="H263" i="1"/>
  <c r="H250" i="1"/>
  <c r="H249" i="1" s="1"/>
  <c r="H246" i="1"/>
  <c r="H245" i="1" s="1"/>
  <c r="H243" i="1"/>
  <c r="H241" i="1"/>
  <c r="H239" i="1"/>
  <c r="H231" i="1"/>
  <c r="H229" i="1"/>
  <c r="H225" i="1"/>
  <c r="H224" i="1" s="1"/>
  <c r="H220" i="1"/>
  <c r="H218" i="1"/>
  <c r="H215" i="1"/>
  <c r="H214" i="1" s="1"/>
  <c r="H212" i="1"/>
  <c r="H211" i="1" s="1"/>
  <c r="H209" i="1"/>
  <c r="H208" i="1" s="1"/>
  <c r="H204" i="1"/>
  <c r="H203" i="1" s="1"/>
  <c r="H201" i="1"/>
  <c r="H197" i="1"/>
  <c r="H195" i="1"/>
  <c r="H189" i="1"/>
  <c r="H188" i="1" s="1"/>
  <c r="H184" i="1"/>
  <c r="H183" i="1" s="1"/>
  <c r="H181" i="1"/>
  <c r="H179" i="1"/>
  <c r="H177" i="1"/>
  <c r="H175" i="1"/>
  <c r="H172" i="1"/>
  <c r="H166" i="1"/>
  <c r="H162" i="1"/>
  <c r="H158" i="1"/>
  <c r="H157" i="1" s="1"/>
  <c r="H154" i="1"/>
  <c r="H153" i="1" s="1"/>
  <c r="H149" i="1"/>
  <c r="H148" i="1" s="1"/>
  <c r="H147" i="1" s="1"/>
  <c r="H146" i="1" s="1"/>
  <c r="H144" i="1"/>
  <c r="H143" i="1" s="1"/>
  <c r="H141" i="1"/>
  <c r="H140" i="1" s="1"/>
  <c r="H136" i="1"/>
  <c r="H134" i="1"/>
  <c r="H129" i="1"/>
  <c r="H128" i="1" s="1"/>
  <c r="H126" i="1"/>
  <c r="H125" i="1" s="1"/>
  <c r="H123" i="1"/>
  <c r="H122" i="1" s="1"/>
  <c r="H118" i="1"/>
  <c r="H117" i="1" s="1"/>
  <c r="H115" i="1"/>
  <c r="H113" i="1"/>
  <c r="H107" i="1"/>
  <c r="H106" i="1" s="1"/>
  <c r="H103" i="1"/>
  <c r="H102" i="1" s="1"/>
  <c r="H100" i="1"/>
  <c r="H99" i="1" s="1"/>
  <c r="H95" i="1"/>
  <c r="H93" i="1"/>
  <c r="H87" i="1"/>
  <c r="H85" i="1"/>
  <c r="H83" i="1"/>
  <c r="H81" i="1"/>
  <c r="H78" i="1"/>
  <c r="H76" i="1"/>
  <c r="H71" i="1"/>
  <c r="H68" i="1"/>
  <c r="H64" i="1"/>
  <c r="H62" i="1"/>
  <c r="H54" i="1"/>
  <c r="H53" i="1" s="1"/>
  <c r="H51" i="1"/>
  <c r="H48" i="1"/>
  <c r="H44" i="1"/>
  <c r="H41" i="1"/>
  <c r="H39" i="1"/>
  <c r="H36" i="1"/>
  <c r="H34" i="1"/>
  <c r="H30" i="1"/>
  <c r="H61" i="1" l="1"/>
  <c r="H161" i="1"/>
  <c r="H29" i="1"/>
  <c r="H112" i="1"/>
  <c r="H228" i="1"/>
  <c r="H345" i="1"/>
  <c r="K61" i="1"/>
  <c r="K29" i="1"/>
  <c r="K161" i="1"/>
  <c r="K238" i="1"/>
  <c r="K133" i="1"/>
  <c r="H111" i="1"/>
  <c r="H110" i="1" s="1"/>
  <c r="H262" i="1"/>
  <c r="H412" i="1"/>
  <c r="H411" i="1" s="1"/>
  <c r="K28" i="1"/>
  <c r="K27" i="1" s="1"/>
  <c r="K98" i="1"/>
  <c r="K97" i="1" s="1"/>
  <c r="K112" i="1"/>
  <c r="K111" i="1" s="1"/>
  <c r="K110" i="1" s="1"/>
  <c r="K121" i="1"/>
  <c r="K120" i="1" s="1"/>
  <c r="K152" i="1"/>
  <c r="K151" i="1" s="1"/>
  <c r="K171" i="1"/>
  <c r="K170" i="1"/>
  <c r="K169" i="1" s="1"/>
  <c r="K194" i="1"/>
  <c r="K217" i="1"/>
  <c r="K223" i="1"/>
  <c r="K222" i="1" s="1"/>
  <c r="K262" i="1"/>
  <c r="K261" i="1" s="1"/>
  <c r="K260" i="1" s="1"/>
  <c r="K283" i="1"/>
  <c r="K290" i="1"/>
  <c r="K335" i="1"/>
  <c r="K324" i="1" s="1"/>
  <c r="K323" i="1" s="1"/>
  <c r="K341" i="1"/>
  <c r="K340" i="1" s="1"/>
  <c r="K364" i="1"/>
  <c r="K396" i="1"/>
  <c r="K429" i="1"/>
  <c r="K139" i="1"/>
  <c r="K138" i="1" s="1"/>
  <c r="K193" i="1"/>
  <c r="K192" i="1" s="1"/>
  <c r="K302" i="1"/>
  <c r="K301" i="1" s="1"/>
  <c r="K313" i="1"/>
  <c r="K312" i="1" s="1"/>
  <c r="K421" i="1"/>
  <c r="H98" i="1"/>
  <c r="H97" i="1" s="1"/>
  <c r="H121" i="1"/>
  <c r="H120" i="1" s="1"/>
  <c r="H133" i="1"/>
  <c r="H139" i="1"/>
  <c r="H138" i="1" s="1"/>
  <c r="H152" i="1"/>
  <c r="H151" i="1" s="1"/>
  <c r="H171" i="1"/>
  <c r="H194" i="1"/>
  <c r="H217" i="1"/>
  <c r="H238" i="1"/>
  <c r="H261" i="1"/>
  <c r="H260" i="1" s="1"/>
  <c r="H283" i="1"/>
  <c r="H290" i="1"/>
  <c r="H282" i="1" s="1"/>
  <c r="H302" i="1"/>
  <c r="H301" i="1" s="1"/>
  <c r="H335" i="1"/>
  <c r="H324" i="1" s="1"/>
  <c r="H323" i="1" s="1"/>
  <c r="H341" i="1"/>
  <c r="H340" i="1" s="1"/>
  <c r="H364" i="1"/>
  <c r="H396" i="1"/>
  <c r="H429" i="1"/>
  <c r="H170" i="1"/>
  <c r="H169" i="1" s="1"/>
  <c r="H313" i="1"/>
  <c r="H312" i="1" s="1"/>
  <c r="H421" i="1"/>
  <c r="J403" i="1"/>
  <c r="L403" i="1" s="1"/>
  <c r="G403" i="1"/>
  <c r="I403" i="1" s="1"/>
  <c r="J291" i="1"/>
  <c r="L291" i="1" s="1"/>
  <c r="G291" i="1"/>
  <c r="I291" i="1" s="1"/>
  <c r="J204" i="1"/>
  <c r="L204" i="1" s="1"/>
  <c r="G204" i="1"/>
  <c r="I204" i="1" s="1"/>
  <c r="H193" i="1" l="1"/>
  <c r="H192" i="1" s="1"/>
  <c r="H223" i="1"/>
  <c r="H222" i="1" s="1"/>
  <c r="K282" i="1"/>
  <c r="H281" i="1"/>
  <c r="K132" i="1"/>
  <c r="K131" i="1" s="1"/>
  <c r="H132" i="1"/>
  <c r="H131" i="1" s="1"/>
  <c r="K358" i="1"/>
  <c r="H358" i="1"/>
  <c r="H28" i="1"/>
  <c r="H27" i="1" s="1"/>
  <c r="J126" i="1"/>
  <c r="L126" i="1" s="1"/>
  <c r="G126" i="1"/>
  <c r="J125" i="1"/>
  <c r="L125" i="1" s="1"/>
  <c r="H441" i="1" l="1"/>
  <c r="K281" i="1"/>
  <c r="G125" i="1"/>
  <c r="I125" i="1" s="1"/>
  <c r="I126" i="1"/>
  <c r="J271" i="1"/>
  <c r="G271" i="1"/>
  <c r="J438" i="1"/>
  <c r="L438" i="1" s="1"/>
  <c r="J436" i="1"/>
  <c r="L436" i="1" s="1"/>
  <c r="J434" i="1"/>
  <c r="L434" i="1" s="1"/>
  <c r="J432" i="1"/>
  <c r="L432" i="1" s="1"/>
  <c r="J430" i="1"/>
  <c r="L430" i="1" s="1"/>
  <c r="J426" i="1"/>
  <c r="J423" i="1"/>
  <c r="J419" i="1"/>
  <c r="J416" i="1"/>
  <c r="L416" i="1" s="1"/>
  <c r="J413" i="1"/>
  <c r="L413" i="1" s="1"/>
  <c r="J409" i="1"/>
  <c r="J406" i="1"/>
  <c r="L406" i="1" s="1"/>
  <c r="J400" i="1"/>
  <c r="L400" i="1" s="1"/>
  <c r="J397" i="1"/>
  <c r="L397" i="1" s="1"/>
  <c r="J394" i="1"/>
  <c r="J389" i="1"/>
  <c r="J385" i="1"/>
  <c r="L385" i="1" s="1"/>
  <c r="J382" i="1"/>
  <c r="L382" i="1" s="1"/>
  <c r="J379" i="1"/>
  <c r="L379" i="1" s="1"/>
  <c r="J376" i="1"/>
  <c r="L376" i="1" s="1"/>
  <c r="J373" i="1"/>
  <c r="L373" i="1" s="1"/>
  <c r="J370" i="1"/>
  <c r="L370" i="1" s="1"/>
  <c r="J367" i="1"/>
  <c r="L367" i="1" s="1"/>
  <c r="J365" i="1"/>
  <c r="L365" i="1" s="1"/>
  <c r="J360" i="1"/>
  <c r="J356" i="1"/>
  <c r="J352" i="1"/>
  <c r="J348" i="1"/>
  <c r="L348" i="1" s="1"/>
  <c r="J346" i="1"/>
  <c r="L346" i="1" s="1"/>
  <c r="J343" i="1"/>
  <c r="J338" i="1"/>
  <c r="L338" i="1" s="1"/>
  <c r="J336" i="1"/>
  <c r="L336" i="1" s="1"/>
  <c r="J333" i="1"/>
  <c r="J329" i="1"/>
  <c r="J326" i="1"/>
  <c r="J321" i="1"/>
  <c r="J318" i="1"/>
  <c r="J315" i="1"/>
  <c r="J310" i="1"/>
  <c r="J307" i="1"/>
  <c r="J304" i="1"/>
  <c r="J298" i="1"/>
  <c r="L298" i="1" s="1"/>
  <c r="J296" i="1"/>
  <c r="L296" i="1" s="1"/>
  <c r="J293" i="1"/>
  <c r="L293" i="1" s="1"/>
  <c r="J288" i="1"/>
  <c r="L288" i="1" s="1"/>
  <c r="J286" i="1"/>
  <c r="L286" i="1" s="1"/>
  <c r="J284" i="1"/>
  <c r="L284" i="1" s="1"/>
  <c r="J279" i="1"/>
  <c r="J274" i="1"/>
  <c r="J268" i="1"/>
  <c r="J265" i="1"/>
  <c r="L265" i="1" s="1"/>
  <c r="J263" i="1"/>
  <c r="L263" i="1" s="1"/>
  <c r="J250" i="1"/>
  <c r="J246" i="1"/>
  <c r="J243" i="1"/>
  <c r="L243" i="1" s="1"/>
  <c r="J241" i="1"/>
  <c r="L241" i="1" s="1"/>
  <c r="J239" i="1"/>
  <c r="L239" i="1" s="1"/>
  <c r="J231" i="1"/>
  <c r="L231" i="1" s="1"/>
  <c r="J229" i="1"/>
  <c r="L229" i="1" s="1"/>
  <c r="J225" i="1"/>
  <c r="J220" i="1"/>
  <c r="L220" i="1" s="1"/>
  <c r="J218" i="1"/>
  <c r="L218" i="1" s="1"/>
  <c r="J215" i="1"/>
  <c r="J212" i="1"/>
  <c r="J209" i="1"/>
  <c r="J203" i="1"/>
  <c r="L203" i="1" s="1"/>
  <c r="J201" i="1"/>
  <c r="L201" i="1" s="1"/>
  <c r="J197" i="1"/>
  <c r="L197" i="1" s="1"/>
  <c r="J195" i="1"/>
  <c r="L195" i="1" s="1"/>
  <c r="J189" i="1"/>
  <c r="J184" i="1"/>
  <c r="J181" i="1"/>
  <c r="L181" i="1" s="1"/>
  <c r="J179" i="1"/>
  <c r="L179" i="1" s="1"/>
  <c r="J177" i="1"/>
  <c r="L177" i="1" s="1"/>
  <c r="J175" i="1"/>
  <c r="L175" i="1" s="1"/>
  <c r="J172" i="1"/>
  <c r="L172" i="1" s="1"/>
  <c r="J166" i="1"/>
  <c r="L166" i="1" s="1"/>
  <c r="J162" i="1"/>
  <c r="L162" i="1" s="1"/>
  <c r="J158" i="1"/>
  <c r="J154" i="1"/>
  <c r="J149" i="1"/>
  <c r="J144" i="1"/>
  <c r="J141" i="1"/>
  <c r="J136" i="1"/>
  <c r="L136" i="1" s="1"/>
  <c r="J134" i="1"/>
  <c r="L134" i="1" s="1"/>
  <c r="J129" i="1"/>
  <c r="J123" i="1"/>
  <c r="J118" i="1"/>
  <c r="J115" i="1"/>
  <c r="L115" i="1" s="1"/>
  <c r="J113" i="1"/>
  <c r="L113" i="1" s="1"/>
  <c r="J107" i="1"/>
  <c r="J103" i="1"/>
  <c r="J100" i="1"/>
  <c r="J95" i="1"/>
  <c r="L95" i="1" s="1"/>
  <c r="J93" i="1"/>
  <c r="L93" i="1" s="1"/>
  <c r="J87" i="1"/>
  <c r="L87" i="1" s="1"/>
  <c r="J85" i="1"/>
  <c r="L85" i="1" s="1"/>
  <c r="J83" i="1"/>
  <c r="L83" i="1" s="1"/>
  <c r="J81" i="1"/>
  <c r="L81" i="1" s="1"/>
  <c r="J78" i="1"/>
  <c r="L78" i="1" s="1"/>
  <c r="J76" i="1"/>
  <c r="L76" i="1" s="1"/>
  <c r="J71" i="1"/>
  <c r="L71" i="1" s="1"/>
  <c r="J68" i="1"/>
  <c r="L68" i="1" s="1"/>
  <c r="J64" i="1"/>
  <c r="L64" i="1" s="1"/>
  <c r="J62" i="1"/>
  <c r="L62" i="1" s="1"/>
  <c r="J54" i="1"/>
  <c r="J51" i="1"/>
  <c r="L51" i="1" s="1"/>
  <c r="J48" i="1"/>
  <c r="L48" i="1" s="1"/>
  <c r="J44" i="1"/>
  <c r="L44" i="1" s="1"/>
  <c r="J41" i="1"/>
  <c r="L41" i="1" s="1"/>
  <c r="J39" i="1"/>
  <c r="L39" i="1" s="1"/>
  <c r="J36" i="1"/>
  <c r="L36" i="1" s="1"/>
  <c r="J34" i="1"/>
  <c r="L34" i="1" s="1"/>
  <c r="J30" i="1"/>
  <c r="L30" i="1" s="1"/>
  <c r="G438" i="1"/>
  <c r="I438" i="1" s="1"/>
  <c r="G436" i="1"/>
  <c r="I436" i="1" s="1"/>
  <c r="G434" i="1"/>
  <c r="I434" i="1" s="1"/>
  <c r="G432" i="1"/>
  <c r="I432" i="1" s="1"/>
  <c r="G430" i="1"/>
  <c r="I430" i="1" s="1"/>
  <c r="G426" i="1"/>
  <c r="G423" i="1"/>
  <c r="G419" i="1"/>
  <c r="G416" i="1"/>
  <c r="I416" i="1" s="1"/>
  <c r="G413" i="1"/>
  <c r="I413" i="1" s="1"/>
  <c r="G409" i="1"/>
  <c r="G406" i="1"/>
  <c r="I406" i="1" s="1"/>
  <c r="G400" i="1"/>
  <c r="I400" i="1" s="1"/>
  <c r="G397" i="1"/>
  <c r="I397" i="1" s="1"/>
  <c r="G394" i="1"/>
  <c r="G389" i="1"/>
  <c r="G385" i="1"/>
  <c r="I385" i="1" s="1"/>
  <c r="G382" i="1"/>
  <c r="I382" i="1" s="1"/>
  <c r="G379" i="1"/>
  <c r="I379" i="1" s="1"/>
  <c r="G376" i="1"/>
  <c r="I376" i="1" s="1"/>
  <c r="G373" i="1"/>
  <c r="I373" i="1" s="1"/>
  <c r="G370" i="1"/>
  <c r="I370" i="1" s="1"/>
  <c r="G367" i="1"/>
  <c r="I367" i="1" s="1"/>
  <c r="G365" i="1"/>
  <c r="I365" i="1" s="1"/>
  <c r="G360" i="1"/>
  <c r="G356" i="1"/>
  <c r="G352" i="1"/>
  <c r="G348" i="1"/>
  <c r="I348" i="1" s="1"/>
  <c r="G346" i="1"/>
  <c r="I346" i="1" s="1"/>
  <c r="G343" i="1"/>
  <c r="G338" i="1"/>
  <c r="I338" i="1" s="1"/>
  <c r="G336" i="1"/>
  <c r="I336" i="1" s="1"/>
  <c r="G333" i="1"/>
  <c r="G329" i="1"/>
  <c r="G326" i="1"/>
  <c r="G321" i="1"/>
  <c r="G318" i="1"/>
  <c r="G315" i="1"/>
  <c r="G310" i="1"/>
  <c r="G307" i="1"/>
  <c r="G304" i="1"/>
  <c r="G298" i="1"/>
  <c r="I298" i="1" s="1"/>
  <c r="G296" i="1"/>
  <c r="I296" i="1" s="1"/>
  <c r="G293" i="1"/>
  <c r="I293" i="1" s="1"/>
  <c r="G288" i="1"/>
  <c r="I288" i="1" s="1"/>
  <c r="G286" i="1"/>
  <c r="I286" i="1" s="1"/>
  <c r="G284" i="1"/>
  <c r="I284" i="1" s="1"/>
  <c r="G279" i="1"/>
  <c r="G274" i="1"/>
  <c r="G268" i="1"/>
  <c r="G265" i="1"/>
  <c r="I265" i="1" s="1"/>
  <c r="G263" i="1"/>
  <c r="I263" i="1" s="1"/>
  <c r="G250" i="1"/>
  <c r="G246" i="1"/>
  <c r="G243" i="1"/>
  <c r="I243" i="1" s="1"/>
  <c r="G241" i="1"/>
  <c r="I241" i="1" s="1"/>
  <c r="G239" i="1"/>
  <c r="I239" i="1" s="1"/>
  <c r="G231" i="1"/>
  <c r="I231" i="1" s="1"/>
  <c r="G229" i="1"/>
  <c r="I229" i="1" s="1"/>
  <c r="G225" i="1"/>
  <c r="G220" i="1"/>
  <c r="I220" i="1" s="1"/>
  <c r="G218" i="1"/>
  <c r="I218" i="1" s="1"/>
  <c r="G215" i="1"/>
  <c r="G212" i="1"/>
  <c r="G209" i="1"/>
  <c r="G203" i="1"/>
  <c r="I203" i="1" s="1"/>
  <c r="G201" i="1"/>
  <c r="I201" i="1" s="1"/>
  <c r="G197" i="1"/>
  <c r="I197" i="1" s="1"/>
  <c r="G195" i="1"/>
  <c r="I195" i="1" s="1"/>
  <c r="G189" i="1"/>
  <c r="G184" i="1"/>
  <c r="G181" i="1"/>
  <c r="I181" i="1" s="1"/>
  <c r="G179" i="1"/>
  <c r="I179" i="1" s="1"/>
  <c r="G177" i="1"/>
  <c r="I177" i="1" s="1"/>
  <c r="G175" i="1"/>
  <c r="I175" i="1" s="1"/>
  <c r="G172" i="1"/>
  <c r="I172" i="1" s="1"/>
  <c r="G166" i="1"/>
  <c r="I166" i="1" s="1"/>
  <c r="G162" i="1"/>
  <c r="I162" i="1" s="1"/>
  <c r="G158" i="1"/>
  <c r="G154" i="1"/>
  <c r="G149" i="1"/>
  <c r="G144" i="1"/>
  <c r="G141" i="1"/>
  <c r="G136" i="1"/>
  <c r="I136" i="1" s="1"/>
  <c r="G134" i="1"/>
  <c r="I134" i="1" s="1"/>
  <c r="G129" i="1"/>
  <c r="G123" i="1"/>
  <c r="G118" i="1"/>
  <c r="G115" i="1"/>
  <c r="I115" i="1" s="1"/>
  <c r="G113" i="1"/>
  <c r="I113" i="1" s="1"/>
  <c r="G107" i="1"/>
  <c r="G103" i="1"/>
  <c r="G100" i="1"/>
  <c r="G95" i="1"/>
  <c r="I95" i="1" s="1"/>
  <c r="G93" i="1"/>
  <c r="I93" i="1" s="1"/>
  <c r="G87" i="1"/>
  <c r="I87" i="1" s="1"/>
  <c r="G85" i="1"/>
  <c r="I85" i="1" s="1"/>
  <c r="G83" i="1"/>
  <c r="I83" i="1" s="1"/>
  <c r="G81" i="1"/>
  <c r="I81" i="1" s="1"/>
  <c r="G78" i="1"/>
  <c r="I78" i="1" s="1"/>
  <c r="G76" i="1"/>
  <c r="I76" i="1" s="1"/>
  <c r="G71" i="1"/>
  <c r="I71" i="1" s="1"/>
  <c r="G68" i="1"/>
  <c r="I68" i="1" s="1"/>
  <c r="G64" i="1"/>
  <c r="I64" i="1" s="1"/>
  <c r="G62" i="1"/>
  <c r="I62" i="1" s="1"/>
  <c r="G54" i="1"/>
  <c r="G51" i="1"/>
  <c r="I51" i="1" s="1"/>
  <c r="G48" i="1"/>
  <c r="I48" i="1" s="1"/>
  <c r="G44" i="1"/>
  <c r="I44" i="1" s="1"/>
  <c r="G41" i="1"/>
  <c r="I41" i="1" s="1"/>
  <c r="G39" i="1"/>
  <c r="I39" i="1" s="1"/>
  <c r="G36" i="1"/>
  <c r="I36" i="1" s="1"/>
  <c r="G34" i="1"/>
  <c r="I34" i="1" s="1"/>
  <c r="G30" i="1"/>
  <c r="I30" i="1" s="1"/>
  <c r="G102" i="1" l="1"/>
  <c r="I102" i="1" s="1"/>
  <c r="I103" i="1"/>
  <c r="G153" i="1"/>
  <c r="I153" i="1" s="1"/>
  <c r="I154" i="1"/>
  <c r="G188" i="1"/>
  <c r="I188" i="1" s="1"/>
  <c r="I189" i="1"/>
  <c r="G224" i="1"/>
  <c r="I224" i="1" s="1"/>
  <c r="I225" i="1"/>
  <c r="G245" i="1"/>
  <c r="I245" i="1" s="1"/>
  <c r="I246" i="1"/>
  <c r="G328" i="1"/>
  <c r="I328" i="1" s="1"/>
  <c r="I329" i="1"/>
  <c r="G388" i="1"/>
  <c r="I388" i="1" s="1"/>
  <c r="I389" i="1"/>
  <c r="G425" i="1"/>
  <c r="I425" i="1" s="1"/>
  <c r="I426" i="1"/>
  <c r="J102" i="1"/>
  <c r="L102" i="1" s="1"/>
  <c r="L103" i="1"/>
  <c r="J153" i="1"/>
  <c r="L153" i="1" s="1"/>
  <c r="L154" i="1"/>
  <c r="J188" i="1"/>
  <c r="L188" i="1" s="1"/>
  <c r="L189" i="1"/>
  <c r="J224" i="1"/>
  <c r="L224" i="1" s="1"/>
  <c r="L225" i="1"/>
  <c r="J245" i="1"/>
  <c r="L245" i="1" s="1"/>
  <c r="L246" i="1"/>
  <c r="J328" i="1"/>
  <c r="L328" i="1" s="1"/>
  <c r="L329" i="1"/>
  <c r="J388" i="1"/>
  <c r="L388" i="1" s="1"/>
  <c r="L389" i="1"/>
  <c r="J425" i="1"/>
  <c r="L425" i="1" s="1"/>
  <c r="L426" i="1"/>
  <c r="G270" i="1"/>
  <c r="I270" i="1" s="1"/>
  <c r="I271" i="1"/>
  <c r="G106" i="1"/>
  <c r="I106" i="1" s="1"/>
  <c r="I107" i="1"/>
  <c r="G157" i="1"/>
  <c r="I157" i="1" s="1"/>
  <c r="I158" i="1"/>
  <c r="G183" i="1"/>
  <c r="I183" i="1" s="1"/>
  <c r="I184" i="1"/>
  <c r="G359" i="1"/>
  <c r="I359" i="1" s="1"/>
  <c r="I360" i="1"/>
  <c r="J106" i="1"/>
  <c r="L106" i="1" s="1"/>
  <c r="L107" i="1"/>
  <c r="J157" i="1"/>
  <c r="L157" i="1" s="1"/>
  <c r="L158" i="1"/>
  <c r="J183" i="1"/>
  <c r="L183" i="1" s="1"/>
  <c r="L184" i="1"/>
  <c r="J359" i="1"/>
  <c r="L359" i="1" s="1"/>
  <c r="L360" i="1"/>
  <c r="J270" i="1"/>
  <c r="L270" i="1" s="1"/>
  <c r="L271" i="1"/>
  <c r="K441" i="1"/>
  <c r="G99" i="1"/>
  <c r="I99" i="1" s="1"/>
  <c r="I100" i="1"/>
  <c r="G140" i="1"/>
  <c r="I140" i="1" s="1"/>
  <c r="I141" i="1"/>
  <c r="G53" i="1"/>
  <c r="I53" i="1" s="1"/>
  <c r="I54" i="1"/>
  <c r="G117" i="1"/>
  <c r="I117" i="1" s="1"/>
  <c r="I118" i="1"/>
  <c r="G128" i="1"/>
  <c r="I128" i="1" s="1"/>
  <c r="I129" i="1"/>
  <c r="G143" i="1"/>
  <c r="I143" i="1" s="1"/>
  <c r="I144" i="1"/>
  <c r="G211" i="1"/>
  <c r="I211" i="1" s="1"/>
  <c r="I212" i="1"/>
  <c r="G267" i="1"/>
  <c r="I267" i="1" s="1"/>
  <c r="I268" i="1"/>
  <c r="G278" i="1"/>
  <c r="I279" i="1"/>
  <c r="G306" i="1"/>
  <c r="I306" i="1" s="1"/>
  <c r="I307" i="1"/>
  <c r="G314" i="1"/>
  <c r="I314" i="1" s="1"/>
  <c r="I315" i="1"/>
  <c r="G320" i="1"/>
  <c r="I320" i="1" s="1"/>
  <c r="I321" i="1"/>
  <c r="G342" i="1"/>
  <c r="I342" i="1" s="1"/>
  <c r="I343" i="1"/>
  <c r="G355" i="1"/>
  <c r="I356" i="1"/>
  <c r="G418" i="1"/>
  <c r="I418" i="1" s="1"/>
  <c r="I419" i="1"/>
  <c r="J53" i="1"/>
  <c r="L53" i="1" s="1"/>
  <c r="L54" i="1"/>
  <c r="J117" i="1"/>
  <c r="L117" i="1" s="1"/>
  <c r="L118" i="1"/>
  <c r="J128" i="1"/>
  <c r="L128" i="1" s="1"/>
  <c r="L129" i="1"/>
  <c r="J143" i="1"/>
  <c r="L143" i="1" s="1"/>
  <c r="L144" i="1"/>
  <c r="J211" i="1"/>
  <c r="L211" i="1" s="1"/>
  <c r="L212" i="1"/>
  <c r="J267" i="1"/>
  <c r="L267" i="1" s="1"/>
  <c r="L268" i="1"/>
  <c r="J278" i="1"/>
  <c r="L279" i="1"/>
  <c r="J306" i="1"/>
  <c r="L306" i="1" s="1"/>
  <c r="L307" i="1"/>
  <c r="J314" i="1"/>
  <c r="L314" i="1" s="1"/>
  <c r="L315" i="1"/>
  <c r="J320" i="1"/>
  <c r="L320" i="1" s="1"/>
  <c r="L321" i="1"/>
  <c r="J342" i="1"/>
  <c r="L342" i="1" s="1"/>
  <c r="L343" i="1"/>
  <c r="J355" i="1"/>
  <c r="L356" i="1"/>
  <c r="J418" i="1"/>
  <c r="L418" i="1" s="1"/>
  <c r="L419" i="1"/>
  <c r="G122" i="1"/>
  <c r="I122" i="1" s="1"/>
  <c r="I123" i="1"/>
  <c r="G148" i="1"/>
  <c r="I149" i="1"/>
  <c r="G208" i="1"/>
  <c r="I208" i="1" s="1"/>
  <c r="I209" i="1"/>
  <c r="G214" i="1"/>
  <c r="I214" i="1" s="1"/>
  <c r="I215" i="1"/>
  <c r="G249" i="1"/>
  <c r="I249" i="1" s="1"/>
  <c r="I250" i="1"/>
  <c r="G273" i="1"/>
  <c r="I273" i="1" s="1"/>
  <c r="I274" i="1"/>
  <c r="G303" i="1"/>
  <c r="I303" i="1" s="1"/>
  <c r="I304" i="1"/>
  <c r="G309" i="1"/>
  <c r="I309" i="1" s="1"/>
  <c r="I310" i="1"/>
  <c r="G317" i="1"/>
  <c r="I317" i="1" s="1"/>
  <c r="I318" i="1"/>
  <c r="G325" i="1"/>
  <c r="I325" i="1" s="1"/>
  <c r="I326" i="1"/>
  <c r="G332" i="1"/>
  <c r="I332" i="1" s="1"/>
  <c r="I333" i="1"/>
  <c r="G351" i="1"/>
  <c r="I352" i="1"/>
  <c r="G393" i="1"/>
  <c r="I393" i="1" s="1"/>
  <c r="I394" i="1"/>
  <c r="G408" i="1"/>
  <c r="I408" i="1" s="1"/>
  <c r="I409" i="1"/>
  <c r="G422" i="1"/>
  <c r="I422" i="1" s="1"/>
  <c r="I423" i="1"/>
  <c r="J99" i="1"/>
  <c r="L99" i="1" s="1"/>
  <c r="L100" i="1"/>
  <c r="J122" i="1"/>
  <c r="L122" i="1" s="1"/>
  <c r="L123" i="1"/>
  <c r="J140" i="1"/>
  <c r="L140" i="1" s="1"/>
  <c r="L141" i="1"/>
  <c r="J148" i="1"/>
  <c r="L149" i="1"/>
  <c r="J208" i="1"/>
  <c r="L208" i="1" s="1"/>
  <c r="L209" i="1"/>
  <c r="J214" i="1"/>
  <c r="L214" i="1" s="1"/>
  <c r="L215" i="1"/>
  <c r="J249" i="1"/>
  <c r="L249" i="1" s="1"/>
  <c r="L250" i="1"/>
  <c r="J273" i="1"/>
  <c r="L273" i="1" s="1"/>
  <c r="L274" i="1"/>
  <c r="J303" i="1"/>
  <c r="L303" i="1" s="1"/>
  <c r="L304" i="1"/>
  <c r="J309" i="1"/>
  <c r="L309" i="1" s="1"/>
  <c r="L310" i="1"/>
  <c r="J317" i="1"/>
  <c r="L317" i="1" s="1"/>
  <c r="L318" i="1"/>
  <c r="J325" i="1"/>
  <c r="L325" i="1" s="1"/>
  <c r="L326" i="1"/>
  <c r="J332" i="1"/>
  <c r="L332" i="1" s="1"/>
  <c r="L333" i="1"/>
  <c r="J351" i="1"/>
  <c r="L352" i="1"/>
  <c r="J393" i="1"/>
  <c r="L393" i="1" s="1"/>
  <c r="L394" i="1"/>
  <c r="J408" i="1"/>
  <c r="L408" i="1" s="1"/>
  <c r="L409" i="1"/>
  <c r="J422" i="1"/>
  <c r="L423" i="1"/>
  <c r="G421" i="1"/>
  <c r="I421" i="1" s="1"/>
  <c r="J238" i="1"/>
  <c r="L238" i="1" s="1"/>
  <c r="G238" i="1"/>
  <c r="I238" i="1" s="1"/>
  <c r="G121" i="1"/>
  <c r="I121" i="1" s="1"/>
  <c r="G133" i="1"/>
  <c r="J161" i="1"/>
  <c r="G217" i="1"/>
  <c r="I217" i="1" s="1"/>
  <c r="J171" i="1"/>
  <c r="J228" i="1"/>
  <c r="L228" i="1" s="1"/>
  <c r="J61" i="1"/>
  <c r="L61" i="1" s="1"/>
  <c r="J335" i="1"/>
  <c r="J412" i="1"/>
  <c r="G412" i="1"/>
  <c r="J29" i="1"/>
  <c r="L29" i="1" s="1"/>
  <c r="J112" i="1"/>
  <c r="J133" i="1"/>
  <c r="G302" i="1"/>
  <c r="J217" i="1"/>
  <c r="L217" i="1" s="1"/>
  <c r="J290" i="1"/>
  <c r="L290" i="1" s="1"/>
  <c r="J283" i="1"/>
  <c r="L283" i="1" s="1"/>
  <c r="J345" i="1"/>
  <c r="L345" i="1" s="1"/>
  <c r="J262" i="1"/>
  <c r="J139" i="1"/>
  <c r="J194" i="1"/>
  <c r="L194" i="1" s="1"/>
  <c r="J429" i="1"/>
  <c r="L429" i="1" s="1"/>
  <c r="J396" i="1"/>
  <c r="L396" i="1" s="1"/>
  <c r="J364" i="1"/>
  <c r="L364" i="1" s="1"/>
  <c r="J98" i="1"/>
  <c r="G429" i="1"/>
  <c r="I429" i="1" s="1"/>
  <c r="G396" i="1"/>
  <c r="I396" i="1" s="1"/>
  <c r="G364" i="1"/>
  <c r="I364" i="1" s="1"/>
  <c r="G345" i="1"/>
  <c r="G335" i="1"/>
  <c r="G290" i="1"/>
  <c r="I290" i="1" s="1"/>
  <c r="G283" i="1"/>
  <c r="I283" i="1" s="1"/>
  <c r="G262" i="1"/>
  <c r="G228" i="1"/>
  <c r="I228" i="1" s="1"/>
  <c r="G194" i="1"/>
  <c r="I194" i="1" s="1"/>
  <c r="G171" i="1"/>
  <c r="G161" i="1"/>
  <c r="G112" i="1"/>
  <c r="G98" i="1"/>
  <c r="G61" i="1"/>
  <c r="I61" i="1" s="1"/>
  <c r="G29" i="1"/>
  <c r="I29" i="1" s="1"/>
  <c r="G139" i="1"/>
  <c r="G313" i="1"/>
  <c r="J132" i="1" l="1"/>
  <c r="L133" i="1"/>
  <c r="G111" i="1"/>
  <c r="I112" i="1"/>
  <c r="G170" i="1"/>
  <c r="I171" i="1"/>
  <c r="J313" i="1"/>
  <c r="J302" i="1"/>
  <c r="J111" i="1"/>
  <c r="L112" i="1"/>
  <c r="J121" i="1"/>
  <c r="G152" i="1"/>
  <c r="I161" i="1"/>
  <c r="J170" i="1"/>
  <c r="L171" i="1"/>
  <c r="J152" i="1"/>
  <c r="L161" i="1"/>
  <c r="G132" i="1"/>
  <c r="I133" i="1"/>
  <c r="G312" i="1"/>
  <c r="I312" i="1" s="1"/>
  <c r="I313" i="1"/>
  <c r="G97" i="1"/>
  <c r="I97" i="1" s="1"/>
  <c r="I98" i="1"/>
  <c r="G261" i="1"/>
  <c r="I261" i="1" s="1"/>
  <c r="I262" i="1"/>
  <c r="G341" i="1"/>
  <c r="I341" i="1" s="1"/>
  <c r="I345" i="1"/>
  <c r="J138" i="1"/>
  <c r="L138" i="1" s="1"/>
  <c r="L139" i="1"/>
  <c r="G138" i="1"/>
  <c r="I138" i="1" s="1"/>
  <c r="I139" i="1"/>
  <c r="G110" i="1"/>
  <c r="I110" i="1" s="1"/>
  <c r="I111" i="1"/>
  <c r="G324" i="1"/>
  <c r="I335" i="1"/>
  <c r="J312" i="1"/>
  <c r="L312" i="1" s="1"/>
  <c r="L313" i="1"/>
  <c r="J261" i="1"/>
  <c r="L261" i="1" s="1"/>
  <c r="L262" i="1"/>
  <c r="J301" i="1"/>
  <c r="L301" i="1" s="1"/>
  <c r="L302" i="1"/>
  <c r="J110" i="1"/>
  <c r="L110" i="1" s="1"/>
  <c r="L111" i="1"/>
  <c r="G411" i="1"/>
  <c r="I411" i="1" s="1"/>
  <c r="I412" i="1"/>
  <c r="J324" i="1"/>
  <c r="L335" i="1"/>
  <c r="J120" i="1"/>
  <c r="L120" i="1" s="1"/>
  <c r="L121" i="1"/>
  <c r="J97" i="1"/>
  <c r="L97" i="1" s="1"/>
  <c r="L98" i="1"/>
  <c r="G301" i="1"/>
  <c r="I301" i="1" s="1"/>
  <c r="I302" i="1"/>
  <c r="J131" i="1"/>
  <c r="L131" i="1" s="1"/>
  <c r="L132" i="1"/>
  <c r="J411" i="1"/>
  <c r="L411" i="1" s="1"/>
  <c r="L412" i="1"/>
  <c r="G131" i="1"/>
  <c r="I131" i="1" s="1"/>
  <c r="I132" i="1"/>
  <c r="J421" i="1"/>
  <c r="L421" i="1" s="1"/>
  <c r="L422" i="1"/>
  <c r="J350" i="1"/>
  <c r="L350" i="1" s="1"/>
  <c r="L351" i="1"/>
  <c r="J147" i="1"/>
  <c r="L148" i="1"/>
  <c r="G350" i="1"/>
  <c r="I350" i="1" s="1"/>
  <c r="I351" i="1"/>
  <c r="G147" i="1"/>
  <c r="I148" i="1"/>
  <c r="J354" i="1"/>
  <c r="L354" i="1" s="1"/>
  <c r="L355" i="1"/>
  <c r="J277" i="1"/>
  <c r="L278" i="1"/>
  <c r="G354" i="1"/>
  <c r="I354" i="1" s="1"/>
  <c r="I355" i="1"/>
  <c r="G277" i="1"/>
  <c r="I278" i="1"/>
  <c r="J193" i="1"/>
  <c r="L193" i="1" s="1"/>
  <c r="J341" i="1"/>
  <c r="J260" i="1"/>
  <c r="L260" i="1" s="1"/>
  <c r="G193" i="1"/>
  <c r="I193" i="1" s="1"/>
  <c r="G340" i="1"/>
  <c r="I340" i="1" s="1"/>
  <c r="J223" i="1"/>
  <c r="J28" i="1"/>
  <c r="G120" i="1"/>
  <c r="I120" i="1" s="1"/>
  <c r="G223" i="1"/>
  <c r="J358" i="1"/>
  <c r="L358" i="1" s="1"/>
  <c r="J282" i="1"/>
  <c r="G260" i="1"/>
  <c r="G358" i="1"/>
  <c r="I358" i="1" s="1"/>
  <c r="G282" i="1"/>
  <c r="G28" i="1"/>
  <c r="J281" i="1" l="1"/>
  <c r="L281" i="1" s="1"/>
  <c r="L282" i="1"/>
  <c r="J151" i="1"/>
  <c r="L151" i="1" s="1"/>
  <c r="L152" i="1"/>
  <c r="J169" i="1"/>
  <c r="L169" i="1" s="1"/>
  <c r="L170" i="1"/>
  <c r="G151" i="1"/>
  <c r="I151" i="1" s="1"/>
  <c r="I152" i="1"/>
  <c r="G281" i="1"/>
  <c r="I281" i="1" s="1"/>
  <c r="I282" i="1"/>
  <c r="G169" i="1"/>
  <c r="I169" i="1" s="1"/>
  <c r="I170" i="1"/>
  <c r="G192" i="1"/>
  <c r="I192" i="1" s="1"/>
  <c r="I260" i="1"/>
  <c r="J192" i="1"/>
  <c r="L192" i="1" s="1"/>
  <c r="J27" i="1"/>
  <c r="L27" i="1" s="1"/>
  <c r="L28" i="1"/>
  <c r="J222" i="1"/>
  <c r="L222" i="1" s="1"/>
  <c r="L223" i="1"/>
  <c r="J340" i="1"/>
  <c r="L340" i="1" s="1"/>
  <c r="L341" i="1"/>
  <c r="G27" i="1"/>
  <c r="I27" i="1" s="1"/>
  <c r="I28" i="1"/>
  <c r="G222" i="1"/>
  <c r="I222" i="1" s="1"/>
  <c r="I223" i="1"/>
  <c r="G276" i="1"/>
  <c r="I276" i="1" s="1"/>
  <c r="I277" i="1"/>
  <c r="J276" i="1"/>
  <c r="L276" i="1" s="1"/>
  <c r="L277" i="1"/>
  <c r="G146" i="1"/>
  <c r="I146" i="1" s="1"/>
  <c r="I147" i="1"/>
  <c r="J146" i="1"/>
  <c r="L146" i="1" s="1"/>
  <c r="L147" i="1"/>
  <c r="J323" i="1"/>
  <c r="L323" i="1" s="1"/>
  <c r="L324" i="1"/>
  <c r="G323" i="1"/>
  <c r="I323" i="1" s="1"/>
  <c r="I324" i="1"/>
  <c r="J441" i="1"/>
  <c r="L441" i="1" s="1"/>
  <c r="D25" i="2"/>
  <c r="C25" i="2"/>
  <c r="C10" i="2"/>
  <c r="E12" i="2"/>
  <c r="C15" i="2"/>
  <c r="C12" i="2"/>
  <c r="C6" i="2"/>
  <c r="G441" i="1" l="1"/>
  <c r="I441" i="1" s="1"/>
  <c r="D16" i="2"/>
  <c r="C16" i="2"/>
</calcChain>
</file>

<file path=xl/sharedStrings.xml><?xml version="1.0" encoding="utf-8"?>
<sst xmlns="http://schemas.openxmlformats.org/spreadsheetml/2006/main" count="884" uniqueCount="465">
  <si>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</si>
  <si>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</si>
  <si>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</si>
  <si>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</si>
  <si>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</si>
  <si>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</si>
  <si>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</si>
  <si>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</si>
  <si>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</si>
  <si>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</si>
  <si>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</si>
  <si>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</si>
  <si>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</si>
  <si>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</si>
  <si>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</si>
  <si>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</si>
  <si>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</si>
  <si>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</si>
  <si>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</si>
  <si>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</si>
  <si>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</si>
  <si>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</si>
  <si>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</si>
  <si>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</si>
  <si>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</si>
  <si>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</si>
  <si>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</si>
  <si>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</si>
  <si>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</si>
  <si>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</si>
  <si>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</si>
  <si>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</si>
  <si>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</si>
  <si>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</si>
  <si>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</si>
  <si>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</si>
  <si>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</si>
  <si>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</si>
  <si>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</si>
  <si>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</si>
  <si>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</si>
  <si>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</si>
  <si>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</si>
  <si>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</si>
  <si>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</si>
  <si>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</si>
  <si>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</si>
  <si>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</si>
  <si>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</si>
  <si>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</si>
  <si>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</si>
  <si>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</si>
  <si>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</si>
  <si>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</si>
  <si>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</si>
  <si>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</si>
  <si>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</si>
  <si>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</si>
  <si>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</si>
  <si>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</si>
  <si>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</si>
  <si>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</si>
  <si>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</si>
  <si>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</si>
  <si>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</si>
  <si>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</si>
  <si>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</si>
  <si>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</si>
  <si>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</si>
  <si>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</si>
  <si>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</si>
  <si>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</si>
  <si>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</si>
  <si>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</si>
  <si>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</si>
  <si>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</si>
  <si>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</si>
  <si>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</si>
  <si>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</si>
  <si>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</si>
  <si>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</si>
  <si>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</si>
  <si>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</si>
  <si>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</si>
  <si>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</si>
  <si>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</si>
  <si>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</si>
  <si>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</si>
  <si>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</si>
  <si>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</si>
  <si>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</si>
  <si>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</si>
  <si>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</si>
  <si>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</si>
  <si>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</si>
  <si>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</si>
  <si>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</si>
  <si>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</si>
  <si>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</si>
  <si>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</si>
  <si>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</si>
  <si>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</si>
  <si>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</si>
  <si>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</si>
  <si>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</si>
  <si>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</si>
  <si>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</si>
  <si>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</si>
  <si>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</si>
  <si>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</si>
  <si>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</si>
  <si>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</si>
  <si>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</si>
  <si>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</si>
  <si>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</si>
  <si>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</si>
  <si>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</si>
  <si>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</si>
  <si>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</si>
  <si>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</si>
  <si>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</si>
  <si>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</si>
  <si>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</si>
  <si>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</si>
  <si>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</si>
  <si>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</si>
  <si>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</si>
  <si>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</si>
  <si>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</si>
  <si>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</si>
  <si>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</si>
  <si>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</si>
  <si>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</si>
  <si>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</si>
  <si>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</si>
  <si>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</si>
  <si>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</si>
  <si>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</si>
  <si>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</si>
  <si>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</si>
  <si>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</si>
  <si>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</si>
  <si>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</si>
  <si>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</si>
  <si>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</si>
  <si>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</si>
  <si>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</si>
  <si>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</si>
  <si>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</si>
  <si>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</si>
  <si>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</si>
  <si>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</si>
  <si>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</si>
  <si>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</si>
  <si>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</si>
  <si>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</si>
  <si>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</si>
  <si>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</si>
  <si>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</si>
  <si>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</si>
  <si>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</si>
  <si>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</si>
  <si>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</si>
  <si>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</si>
  <si>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</si>
  <si>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</si>
  <si>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</si>
  <si>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</si>
  <si>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</si>
  <si>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</si>
  <si>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</si>
  <si>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</si>
  <si>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</si>
  <si>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</si>
  <si>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</si>
  <si>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</si>
  <si>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</si>
  <si>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</si>
  <si>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</si>
  <si>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</si>
  <si>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</si>
  <si>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</si>
  <si>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</si>
  <si>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</si>
  <si>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</si>
  <si>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</si>
  <si>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</si>
  <si>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</si>
  <si>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</si>
  <si>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</si>
  <si>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</si>
  <si>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</si>
  <si>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</si>
  <si>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</si>
  <si>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</si>
  <si>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</si>
  <si>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</si>
  <si>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</si>
  <si>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Условно утвержденные расходы</t>
  </si>
  <si>
    <t>99 9 99 99999</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</si>
  <si>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</si>
  <si>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</si>
  <si>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</si>
  <si>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</si>
  <si>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</si>
  <si>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</si>
  <si>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</si>
  <si>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</si>
  <si>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</si>
  <si>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</si>
  <si>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</si>
  <si>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</si>
  <si>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</si>
  <si>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</si>
  <si>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</si>
  <si>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</si>
  <si>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</si>
  <si>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</si>
  <si>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</si>
  <si>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</si>
  <si>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</si>
  <si>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</si>
  <si>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</si>
  <si>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</si>
  <si>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</si>
  <si>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</si>
  <si>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</si>
  <si>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</si>
  <si>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</si>
  <si>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</si>
  <si>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</si>
  <si>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</si>
  <si>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</si>
  <si>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</si>
  <si>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</si>
  <si>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</si>
  <si>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</si>
  <si>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</si>
  <si>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</si>
  <si>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</si>
  <si>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</si>
  <si>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</si>
  <si>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</si>
  <si>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</si>
  <si>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</si>
  <si>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</si>
  <si>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</si>
  <si>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</si>
  <si>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</si>
  <si>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</si>
  <si>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</si>
  <si>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</si>
  <si>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</si>
  <si>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</si>
  <si>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</si>
  <si>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</si>
  <si>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</si>
  <si>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</si>
  <si>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</si>
  <si>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</si>
  <si>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</si>
  <si>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</si>
  <si>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</si>
  <si>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</si>
  <si>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</si>
  <si>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</si>
  <si>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</si>
  <si>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</si>
  <si>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</si>
  <si>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</si>
  <si>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</si>
  <si>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</si>
  <si>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</si>
  <si>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</si>
  <si>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</si>
  <si>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</si>
  <si>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</si>
  <si>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</si>
  <si>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</si>
  <si>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</si>
  <si>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</si>
  <si>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</si>
  <si>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</si>
  <si>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</si>
  <si>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</si>
  <si>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</si>
  <si>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</si>
  <si>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</si>
  <si>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</si>
  <si>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</si>
  <si>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</si>
  <si>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</si>
  <si>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</si>
  <si>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</si>
  <si>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</si>
  <si>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</si>
  <si>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</si>
  <si>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</si>
  <si>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</si>
  <si>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</si>
  <si>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</si>
  <si>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</si>
  <si>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</si>
  <si>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</si>
  <si>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</si>
  <si>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</si>
  <si>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</si>
  <si>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</si>
  <si>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</si>
  <si>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</si>
  <si>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</si>
  <si>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</si>
  <si>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</si>
  <si>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</si>
  <si>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</si>
  <si>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</si>
  <si>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</si>
  <si>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</si>
  <si>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</si>
  <si>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</si>
  <si>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</si>
  <si>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</si>
  <si>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</si>
  <si>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</si>
  <si>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</si>
  <si>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</si>
  <si>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</si>
  <si>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</si>
  <si>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</si>
  <si>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</si>
  <si>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</si>
  <si>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</si>
  <si>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</si>
  <si>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</si>
  <si>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</si>
  <si>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</si>
  <si>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</si>
  <si>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</si>
  <si>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</si>
  <si>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</si>
  <si>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</si>
  <si>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</si>
  <si>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</si>
  <si>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</si>
  <si>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</si>
  <si>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</si>
  <si>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</si>
  <si>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</si>
  <si>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</si>
  <si>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</si>
  <si>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</si>
  <si>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</si>
  <si>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</si>
  <si>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</si>
  <si>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</si>
  <si>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</si>
  <si>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</si>
  <si>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</si>
  <si>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</si>
  <si>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</si>
  <si>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</si>
  <si>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Комплекс процессных мероприятий «Оплата технического обслуживания  сетей газораспределения»</t>
  </si>
  <si>
    <t>13 3 04 00000</t>
  </si>
  <si>
    <t>13 3 04 10240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</si>
  <si>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</si>
  <si>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</si>
  <si>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</si>
  <si>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</si>
  <si>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</si>
  <si>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</si>
  <si>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</si>
  <si>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</si>
  <si>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</si>
  <si>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</si>
  <si>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</si>
  <si>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</si>
  <si>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</si>
  <si>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</si>
  <si>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</si>
  <si>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</si>
  <si>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</si>
  <si>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</si>
  <si>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</si>
  <si>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</si>
  <si>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</si>
  <si>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</si>
  <si>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</si>
  <si>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</si>
  <si>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</si>
  <si>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</si>
  <si>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</si>
  <si>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</si>
  <si>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</si>
  <si>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</si>
  <si>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</si>
  <si>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</si>
  <si>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</si>
  <si>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</si>
  <si>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</si>
  <si>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</si>
  <si>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</si>
  <si>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</si>
  <si>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</si>
  <si>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</si>
  <si>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</si>
  <si>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</si>
  <si>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</si>
  <si>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</si>
  <si>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</si>
  <si>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</si>
  <si>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</si>
  <si>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</si>
  <si>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</si>
  <si>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</si>
  <si>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</si>
  <si>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</si>
  <si>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</si>
  <si>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</si>
  <si>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</si>
  <si>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</si>
  <si>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</si>
  <si>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</si>
  <si>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</si>
  <si>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</si>
  <si>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</si>
  <si>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</si>
  <si>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Предоставление дополнительной меры социальной поддержки в виде единовременной денежной выплаты отдельным категориям граждан</t>
  </si>
  <si>
    <t>300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</si>
  <si>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</si>
  <si>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Утверждено на 2026 год</t>
  </si>
  <si>
    <t>Утверждено на 2027 год</t>
  </si>
  <si>
    <t>Мероприятия по газификации объектов</t>
  </si>
  <si>
    <t>13 3 03 10490</t>
  </si>
  <si>
    <t>Комплекс процессных мероприятий «Малобюджетный спортивный зал в шаговой доступности по адресу: Краснодарский край, Тбилисский район, село Ванновское, улица Гагарина 4А»</t>
  </si>
  <si>
    <t>Мероприятия в области физической культуры</t>
  </si>
  <si>
    <t>04 3 05 00000</t>
  </si>
  <si>
    <t>04 3 05 10340</t>
  </si>
  <si>
    <t>99 9 00 10080</t>
  </si>
  <si>
    <t>Приложение 10</t>
  </si>
  <si>
    <t>классификации расходов бюджетов на 2026 и 2027  годы</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</si>
  <si>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</si>
  <si>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</si>
  <si>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от 26 декабря 2024 г. № 479</t>
  </si>
  <si>
    <t>Изменения +/-</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</si>
  <si>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</si>
  <si>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Реализация мероприятий регионального проекта "Педагоги и наставники"</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</si>
  <si>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</si>
  <si>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</si>
  <si>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</si>
  <si>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</si>
  <si>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</si>
  <si>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</si>
  <si>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Реализация мероприятий регионального проекта "Семейные ценности и инфраструктура культуры"</t>
  </si>
  <si>
    <t>11 3 Я5 00000</t>
  </si>
  <si>
    <t>11 3 Я5 55190</t>
  </si>
  <si>
    <t>Создание условий для организации досуга и обеспечение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(краевой бюджет)</t>
  </si>
  <si>
    <t>Создание условий для организации досуга и обеспечение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(софинансирование)</t>
  </si>
  <si>
    <t>11 3 05 S3310</t>
  </si>
  <si>
    <t>Обеспечение развития и укрепления материально- технической базы домов культуры в населенных пунктах с числом жителей до 50 тысяч человек (краевой бюджет)</t>
  </si>
  <si>
    <t>Обеспечение развития и укрепления материально- технической базы домов культуры в населенных пунктах с числом жителей до 50 тысяч человек (софинансирование)</t>
  </si>
  <si>
    <t>11 3 05 L4670</t>
  </si>
  <si>
    <t>к решению Совета муниципального</t>
  </si>
  <si>
    <t>«Приложение 10</t>
  </si>
  <si>
    <t xml:space="preserve"> ».</t>
  </si>
  <si>
    <t>от 30.01.2025 № 491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</si>
</sst>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189">
    <xf numFmtId="0" fontId="0" fillId="0" borderId="0" xfId="0"/>
    <xf numFmtId="0" fontId="1" fillId="0" borderId="0" xfId="0" applyFont="1"/>
    <xf numFmtId="0" fontId="0" fillId="3"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2" fillId="2" borderId="2" xfId="0" applyFont="1" applyFill="1" applyBorder="1"/>
    <xf numFmtId="164" fontId="3"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0" fontId="5"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10" fillId="0" borderId="1" xfId="0" applyFont="1" applyFill="1" applyBorder="1" applyAlignment="1">
      <alignment vertical="top" wrapText="1"/>
    </xf>
    <xf numFmtId="0" fontId="2" fillId="2" borderId="1" xfId="0" applyFont="1" applyFill="1" applyBorder="1" applyAlignment="1">
      <alignment horizontal="center"/>
    </xf>
    <xf numFmtId="0" fontId="10" fillId="0" borderId="2" xfId="0" applyFont="1" applyBorder="1" applyAlignment="1">
      <alignment horizontal="center" wrapText="1"/>
    </xf>
    <xf numFmtId="49" fontId="10" fillId="2" borderId="1" xfId="0" applyNumberFormat="1" applyFont="1" applyFill="1" applyBorder="1" applyAlignment="1">
      <alignment vertical="top" wrapText="1"/>
    </xf>
    <xf numFmtId="164" fontId="10" fillId="2" borderId="1" xfId="0" applyNumberFormat="1" applyFont="1" applyFill="1" applyBorder="1" applyAlignment="1">
      <alignment horizontal="center" wrapText="1"/>
    </xf>
    <xf numFmtId="0" fontId="12" fillId="2" borderId="0" xfId="0" applyFont="1" applyFill="1" applyAlignment="1">
      <alignment horizontal="left" vertical="center"/>
    </xf>
    <xf numFmtId="0" fontId="2" fillId="2" borderId="5"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13" fillId="2" borderId="1" xfId="0" applyFont="1" applyFill="1" applyBorder="1" applyAlignment="1">
      <alignment vertical="center" wrapText="1"/>
    </xf>
    <xf numFmtId="49" fontId="13" fillId="2" borderId="1" xfId="0" applyNumberFormat="1" applyFont="1" applyFill="1" applyBorder="1" applyAlignment="1">
      <alignment horizontal="center" vertical="center" wrapText="1"/>
    </xf>
    <xf numFmtId="0" fontId="2" fillId="2" borderId="1" xfId="0" applyFont="1" applyFill="1" applyBorder="1" applyAlignment="1">
      <alignment horizontal="center"/>
    </xf>
    <xf numFmtId="0" fontId="2" fillId="2" borderId="8" xfId="0" applyFont="1" applyFill="1" applyBorder="1"/>
    <xf numFmtId="49" fontId="4" fillId="2" borderId="5" xfId="0" applyNumberFormat="1" applyFont="1" applyFill="1" applyBorder="1" applyAlignment="1">
      <alignment horizontal="center" wrapText="1"/>
    </xf>
    <xf numFmtId="0" fontId="4" fillId="2" borderId="3" xfId="0" applyFont="1" applyFill="1" applyBorder="1" applyAlignment="1">
      <alignment vertical="top" wrapText="1"/>
    </xf>
    <xf numFmtId="0" fontId="4" fillId="2" borderId="2" xfId="0" applyFont="1" applyFill="1" applyBorder="1" applyAlignment="1">
      <alignment vertical="top" wrapText="1"/>
    </xf>
    <xf numFmtId="0" fontId="4" fillId="0" borderId="1" xfId="0" applyFont="1" applyBorder="1" applyAlignment="1">
      <alignment vertical="center" wrapText="1"/>
    </xf>
    <xf numFmtId="0" fontId="11" fillId="0" borderId="0" xfId="0" applyFont="1" applyAlignment="1">
      <alignment horizontal="left"/>
    </xf>
    <xf numFmtId="0" fontId="0" fillId="0" borderId="0" xfId="0" applyAlignment="1"/>
    <xf numFmtId="0" fontId="0" fillId="0" borderId="0" xfId="0" applyAlignment="1">
      <alignment horizontal="left"/>
    </xf>
    <xf numFmtId="0" fontId="4" fillId="2" borderId="2" xfId="0" applyFont="1" applyFill="1" applyBorder="1" applyAlignment="1">
      <alignment horizontal="left" vertical="top" wrapText="1"/>
    </xf>
    <xf numFmtId="0" fontId="4"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4" fillId="0" borderId="0" xfId="0" applyFont="1" applyFill="1" applyAlignment="1">
      <alignment horizontal="right"/>
    </xf>
    <xf numFmtId="49" fontId="12" fillId="0" borderId="0" xfId="0" applyNumberFormat="1" applyFont="1" applyAlignment="1">
      <alignment horizontal="left" vertical="center"/>
    </xf>
    <xf numFmtId="49" fontId="12" fillId="0" borderId="0" xfId="0" applyNumberFormat="1" applyFont="1" applyAlignment="1">
      <alignment horizontal="left"/>
    </xf>
    <xf numFmtId="0" fontId="17" fillId="0" borderId="0" xfId="0" applyFont="1" applyAlignment="1">
      <alignment horizontal="left"/>
    </xf>
    <xf numFmtId="0" fontId="12" fillId="0" borderId="0" xfId="0" applyFont="1" applyAlignment="1">
      <alignment horizontal="left"/>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xf>
    <xf numFmtId="164" fontId="2" fillId="0" borderId="3" xfId="0" applyNumberFormat="1" applyFont="1" applyBorder="1" applyAlignment="1">
      <alignment horizontal="center" vertical="center"/>
    </xf>
    <xf numFmtId="0" fontId="0" fillId="0" borderId="2" xfId="0"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5" fillId="0" borderId="0" xfId="0" applyFont="1" applyAlignment="1">
      <alignment horizontal="center"/>
    </xf>
    <xf numFmtId="0" fontId="0" fillId="0" borderId="0" xfId="0" applyAlignment="1">
      <alignment horizontal="center"/>
    </xf>
    <xf numFmtId="0" fontId="11" fillId="0" borderId="0" xfId="0" applyFont="1" applyAlignment="1">
      <alignment horizontal="left"/>
    </xf>
    <xf numFmtId="0" fontId="0" fillId="0" borderId="0" xfId="0" applyAlignment="1"/>
    <xf numFmtId="0" fontId="0" fillId="0" borderId="0" xfId="0" applyAlignment="1">
      <alignment horizontal="left"/>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15" fillId="0" borderId="2" xfId="0" applyFont="1" applyBorder="1" applyAlignment="1">
      <alignment vertical="center" wrapText="1"/>
    </xf>
    <xf numFmtId="0" fontId="5" fillId="0" borderId="0" xfId="0" applyFont="1" applyAlignment="1"/>
    <xf numFmtId="0" fontId="2" fillId="2" borderId="3" xfId="0" applyFont="1" applyFill="1" applyBorder="1" applyAlignment="1"/>
    <xf numFmtId="0" fontId="0" fillId="0" borderId="2" xfId="0" applyBorder="1" applyAlignment="1"/>
    <xf numFmtId="0" fontId="5" fillId="0" borderId="0" xfId="0" applyFont="1" applyAlignment="1">
      <alignment horizontal="right"/>
    </xf>
    <xf numFmtId="49" fontId="9" fillId="0" borderId="0" xfId="0" applyNumberFormat="1" applyFont="1" applyBorder="1" applyAlignment="1">
      <alignment horizontal="center"/>
    </xf>
    <xf numFmtId="0" fontId="9" fillId="0" borderId="0" xfId="0" applyFont="1" applyAlignment="1">
      <alignment horizontal="center"/>
    </xf>
    <xf numFmtId="164" fontId="2" fillId="2" borderId="3" xfId="0" applyNumberFormat="1" applyFont="1" applyFill="1" applyBorder="1" applyAlignment="1">
      <alignment horizontal="center" vertical="center"/>
    </xf>
    <xf numFmtId="0" fontId="2" fillId="2" borderId="3" xfId="0" applyFont="1" applyFill="1" applyBorder="1" applyAlignment="1">
      <alignment vertical="top" wrapText="1"/>
    </xf>
    <xf numFmtId="0" fontId="0" fillId="0" borderId="2" xfId="0" applyBorder="1" applyAlignment="1">
      <alignment vertical="top" wrapText="1"/>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446"/>
  <sheetViews>
    <sheetView tabSelected="1" view="pageBreakPreview" zoomScale="70" zoomScaleNormal="100" zoomScaleSheetLayoutView="70" workbookViewId="0">
      <selection activeCell="C6" sqref="C6"/>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7" width="20.5546875" style="15" hidden="1" customWidth="1"/>
    <col min="8" max="9" width="20.5546875" style="15" customWidth="1"/>
    <col min="10" max="10" width="21.109375" hidden="1" customWidth="1"/>
    <col min="11" max="11" width="17.44140625" customWidth="1"/>
    <col min="12" max="12" width="18.44140625" customWidth="1"/>
  </cols>
  <sheetData>
    <row r="2" spans="1:12" s="59" customFormat="1" ht="22.8" x14ac:dyDescent="0.3">
      <c r="G2" s="15"/>
      <c r="H2" s="15"/>
      <c r="I2" s="154" t="s">
        <v>438</v>
      </c>
      <c r="J2" s="154"/>
      <c r="K2" s="154"/>
      <c r="L2" s="154"/>
    </row>
    <row r="3" spans="1:12" s="59" customFormat="1" ht="22.8" x14ac:dyDescent="0.4">
      <c r="G3" s="15"/>
      <c r="H3" s="15"/>
      <c r="I3" s="155" t="s">
        <v>461</v>
      </c>
      <c r="J3" s="156"/>
      <c r="K3" s="156"/>
      <c r="L3" s="156"/>
    </row>
    <row r="4" spans="1:12" s="59" customFormat="1" ht="22.8" x14ac:dyDescent="0.4">
      <c r="G4" s="15"/>
      <c r="H4" s="15"/>
      <c r="I4" s="157" t="s">
        <v>187</v>
      </c>
      <c r="J4" s="156"/>
      <c r="K4" s="156"/>
      <c r="L4" s="156"/>
    </row>
    <row r="5" spans="1:12" s="59" customFormat="1" ht="22.8" x14ac:dyDescent="0.4">
      <c r="G5" s="15"/>
      <c r="H5" s="15"/>
      <c r="I5" s="157" t="s">
        <v>464</v>
      </c>
      <c r="J5" s="156"/>
      <c r="K5" s="156"/>
      <c r="L5" s="156"/>
    </row>
    <row r="6" spans="1:12" s="59" customFormat="1" x14ac:dyDescent="0.3">
      <c r="G6" s="15"/>
      <c r="H6" s="15"/>
      <c r="I6" s="15"/>
    </row>
    <row r="7" spans="1:12" s="59" customFormat="1" x14ac:dyDescent="0.3">
      <c r="G7" s="15"/>
      <c r="H7" s="15"/>
      <c r="I7" s="15"/>
    </row>
    <row r="8" spans="1:12" s="59" customFormat="1" ht="26.4" customHeight="1" x14ac:dyDescent="0.45">
      <c r="E8" s="146"/>
      <c r="F8" s="146"/>
      <c r="G8" s="147"/>
      <c r="H8" s="147"/>
      <c r="I8" s="172" t="s">
        <v>462</v>
      </c>
      <c r="J8" s="172"/>
      <c r="K8" s="173"/>
      <c r="L8" s="173"/>
    </row>
    <row r="9" spans="1:12" s="59" customFormat="1" ht="26.4" customHeight="1" x14ac:dyDescent="0.45">
      <c r="E9" s="146"/>
      <c r="F9" s="148"/>
      <c r="G9" s="132"/>
      <c r="H9" s="132"/>
      <c r="I9" s="146"/>
      <c r="J9" s="148"/>
      <c r="K9" s="132"/>
      <c r="L9" s="132"/>
    </row>
    <row r="10" spans="1:12" s="59" customFormat="1" ht="27" customHeight="1" x14ac:dyDescent="0.45">
      <c r="E10" s="146"/>
      <c r="F10" s="146"/>
      <c r="G10" s="147"/>
      <c r="H10" s="147"/>
      <c r="I10" s="172" t="s">
        <v>185</v>
      </c>
      <c r="J10" s="172"/>
      <c r="K10" s="173"/>
      <c r="L10" s="173"/>
    </row>
    <row r="11" spans="1:12" s="59" customFormat="1" ht="23.4" customHeight="1" x14ac:dyDescent="0.45">
      <c r="E11" s="146"/>
      <c r="F11" s="148"/>
      <c r="G11" s="147"/>
      <c r="H11" s="147"/>
      <c r="I11" s="172" t="s">
        <v>186</v>
      </c>
      <c r="J11" s="174"/>
      <c r="K11" s="173"/>
      <c r="L11" s="173"/>
    </row>
    <row r="12" spans="1:12" s="59" customFormat="1" ht="24.6" customHeight="1" x14ac:dyDescent="0.45">
      <c r="E12" s="146"/>
      <c r="F12" s="148"/>
      <c r="G12" s="147"/>
      <c r="H12" s="147"/>
      <c r="I12" s="172" t="s">
        <v>187</v>
      </c>
      <c r="J12" s="174"/>
      <c r="K12" s="173"/>
      <c r="L12" s="173"/>
    </row>
    <row r="13" spans="1:12" s="59" customFormat="1" ht="24.6" customHeight="1" x14ac:dyDescent="0.45">
      <c r="E13" s="146"/>
      <c r="F13" s="148"/>
      <c r="G13" s="147"/>
      <c r="H13" s="147"/>
      <c r="I13" s="172" t="s">
        <v>442</v>
      </c>
      <c r="J13" s="174"/>
      <c r="K13" s="173"/>
      <c r="L13" s="173"/>
    </row>
    <row r="14" spans="1:12" s="59" customFormat="1" ht="8.4" customHeight="1" x14ac:dyDescent="0.3">
      <c r="G14" s="15"/>
      <c r="H14" s="15"/>
      <c r="I14" s="15"/>
    </row>
    <row r="15" spans="1:12" ht="22.8" x14ac:dyDescent="0.4">
      <c r="A15" s="10"/>
      <c r="B15" s="35"/>
      <c r="C15" s="36"/>
      <c r="D15" s="46"/>
      <c r="E15" s="170"/>
      <c r="F15" s="170"/>
    </row>
    <row r="16" spans="1:12" ht="4.5" customHeight="1" x14ac:dyDescent="0.4">
      <c r="A16" s="10"/>
      <c r="B16" s="35"/>
      <c r="C16" s="36"/>
      <c r="D16" s="38"/>
      <c r="E16" s="170"/>
      <c r="F16" s="171"/>
    </row>
    <row r="17" spans="1:12" ht="23.4" customHeight="1" x14ac:dyDescent="0.4">
      <c r="A17" s="10"/>
      <c r="B17" s="184" t="s">
        <v>139</v>
      </c>
      <c r="C17" s="184"/>
      <c r="D17" s="184"/>
      <c r="E17" s="184"/>
      <c r="F17" s="184"/>
      <c r="G17" s="173"/>
      <c r="H17" s="173"/>
      <c r="I17" s="173"/>
      <c r="J17" s="173"/>
      <c r="K17" s="173"/>
      <c r="L17" s="173"/>
    </row>
    <row r="18" spans="1:12" ht="14.4" hidden="1" customHeight="1" x14ac:dyDescent="0.4">
      <c r="A18" s="10"/>
    </row>
    <row r="19" spans="1:12" ht="22.8" x14ac:dyDescent="0.4">
      <c r="A19" s="10"/>
      <c r="B19" s="184" t="s">
        <v>140</v>
      </c>
      <c r="C19" s="184"/>
      <c r="D19" s="184"/>
      <c r="E19" s="184"/>
      <c r="F19" s="184"/>
      <c r="G19" s="173"/>
      <c r="H19" s="173"/>
      <c r="I19" s="173"/>
      <c r="J19" s="173"/>
      <c r="K19" s="173"/>
      <c r="L19" s="173"/>
    </row>
    <row r="20" spans="1:12" ht="22.8" x14ac:dyDescent="0.4">
      <c r="A20" s="10"/>
      <c r="B20" s="184" t="s">
        <v>168</v>
      </c>
      <c r="C20" s="173"/>
      <c r="D20" s="173"/>
      <c r="E20" s="173"/>
      <c r="F20" s="173"/>
      <c r="G20" s="173"/>
      <c r="H20" s="173"/>
      <c r="I20" s="173"/>
      <c r="J20" s="173"/>
      <c r="K20" s="173"/>
      <c r="L20" s="173"/>
    </row>
    <row r="21" spans="1:12" ht="22.8" x14ac:dyDescent="0.4">
      <c r="A21" s="10"/>
      <c r="B21" s="185" t="s">
        <v>141</v>
      </c>
      <c r="C21" s="185"/>
      <c r="D21" s="185"/>
      <c r="E21" s="185"/>
      <c r="F21" s="185"/>
      <c r="G21" s="173"/>
      <c r="H21" s="173"/>
      <c r="I21" s="173"/>
      <c r="J21" s="173"/>
      <c r="K21" s="173"/>
      <c r="L21" s="173"/>
    </row>
    <row r="22" spans="1:12" ht="22.8" x14ac:dyDescent="0.4">
      <c r="A22" s="10"/>
      <c r="B22" s="184" t="s">
        <v>439</v>
      </c>
      <c r="C22" s="184"/>
      <c r="D22" s="184"/>
      <c r="E22" s="184"/>
      <c r="F22" s="184"/>
      <c r="G22" s="173"/>
      <c r="H22" s="173"/>
      <c r="I22" s="173"/>
      <c r="J22" s="173"/>
      <c r="K22" s="173"/>
      <c r="L22" s="173"/>
    </row>
    <row r="23" spans="1:12" ht="15" customHeight="1" x14ac:dyDescent="0.4">
      <c r="A23" s="10"/>
      <c r="B23" s="10"/>
      <c r="C23" s="9"/>
      <c r="D23" s="6"/>
      <c r="E23" s="6"/>
      <c r="F23" s="6"/>
    </row>
    <row r="24" spans="1:12" ht="18.75" customHeight="1" x14ac:dyDescent="0.4">
      <c r="A24" s="10"/>
      <c r="B24" s="10"/>
      <c r="C24" s="9"/>
      <c r="D24" s="10"/>
      <c r="E24" s="9"/>
      <c r="F24" s="9"/>
      <c r="J24" s="119"/>
      <c r="L24" s="119" t="s">
        <v>207</v>
      </c>
    </row>
    <row r="25" spans="1:12" ht="61.2" customHeight="1" x14ac:dyDescent="0.4">
      <c r="A25" s="10"/>
      <c r="B25" s="4" t="s">
        <v>0</v>
      </c>
      <c r="C25" s="116" t="s">
        <v>1</v>
      </c>
      <c r="D25" s="116" t="s">
        <v>2</v>
      </c>
      <c r="E25" s="116" t="s">
        <v>3</v>
      </c>
      <c r="F25" s="29" t="s">
        <v>17</v>
      </c>
      <c r="G25" s="133" t="s">
        <v>429</v>
      </c>
      <c r="H25" s="133" t="s">
        <v>443</v>
      </c>
      <c r="I25" s="133" t="s">
        <v>429</v>
      </c>
      <c r="J25" s="118" t="s">
        <v>430</v>
      </c>
      <c r="K25" s="133" t="s">
        <v>443</v>
      </c>
      <c r="L25" s="118" t="s">
        <v>430</v>
      </c>
    </row>
    <row r="26" spans="1:12" ht="21" x14ac:dyDescent="0.4">
      <c r="A26" s="10"/>
      <c r="B26" s="29">
        <v>1</v>
      </c>
      <c r="C26" s="29">
        <v>2</v>
      </c>
      <c r="D26" s="29">
        <v>3</v>
      </c>
      <c r="E26" s="29">
        <v>4</v>
      </c>
      <c r="F26" s="29"/>
      <c r="G26" s="128">
        <v>5</v>
      </c>
      <c r="H26" s="140">
        <v>5</v>
      </c>
      <c r="I26" s="140">
        <v>6</v>
      </c>
      <c r="J26" s="71">
        <v>5</v>
      </c>
      <c r="K26" s="71">
        <v>7</v>
      </c>
      <c r="L26" s="71">
        <v>8</v>
      </c>
    </row>
    <row r="27" spans="1:12" ht="54.6" customHeight="1" x14ac:dyDescent="0.4">
      <c r="A27" s="10"/>
      <c r="B27" s="11">
        <v>1</v>
      </c>
      <c r="C27" s="7" t="s">
        <v>143</v>
      </c>
      <c r="D27" s="11" t="s">
        <v>4</v>
      </c>
      <c r="E27" s="11"/>
      <c r="F27" s="13"/>
      <c r="G27" s="135">
        <f>G28</f>
        <v>1069509.8</v>
      </c>
      <c r="H27" s="135">
        <f>H28</f>
        <v>44873.4</v>
      </c>
      <c r="I27" s="135">
        <f>G27+H27</f>
        <v>1114383.2</v>
      </c>
      <c r="J27" s="108">
        <f>J28</f>
        <v>1050748.0999999999</v>
      </c>
      <c r="K27" s="108">
        <f>K28</f>
        <v>95340.6</v>
      </c>
      <c r="L27" s="108">
        <f>J27+K27</f>
        <v>1146088.7</v>
      </c>
    </row>
    <row r="28" spans="1:12" s="59" customFormat="1" ht="39" customHeight="1" x14ac:dyDescent="0.4">
      <c r="A28" s="60"/>
      <c r="B28" s="11"/>
      <c r="C28" s="49" t="s">
        <v>217</v>
      </c>
      <c r="D28" s="121" t="s">
        <v>218</v>
      </c>
      <c r="E28" s="11"/>
      <c r="F28" s="13"/>
      <c r="G28" s="134">
        <f>G29+G61</f>
        <v>1069509.8</v>
      </c>
      <c r="H28" s="134">
        <f>H29+H61</f>
        <v>44873.4</v>
      </c>
      <c r="I28" s="134">
        <f>G28+H28</f>
        <v>1114383.2</v>
      </c>
      <c r="J28" s="109">
        <f>J29+J61</f>
        <v>1050748.0999999999</v>
      </c>
      <c r="K28" s="109">
        <f>K29+K61</f>
        <v>95340.6</v>
      </c>
      <c r="L28" s="109">
        <f t="shared" ref="L28:L100" si="0">J28+K28</f>
        <v>1146088.7</v>
      </c>
    </row>
    <row r="29" spans="1:12" ht="57" customHeight="1" x14ac:dyDescent="0.4">
      <c r="A29" s="10"/>
      <c r="B29" s="29"/>
      <c r="C29" s="28" t="s">
        <v>221</v>
      </c>
      <c r="D29" s="78" t="s">
        <v>219</v>
      </c>
      <c r="E29" s="78"/>
      <c r="F29" s="50"/>
      <c r="G29" s="134">
        <f>G30+G34+G44+G51+G36+G41+G48+G39+G53</f>
        <v>973696.6</v>
      </c>
      <c r="H29" s="134">
        <f>H30+H34+H44+H51+H36+H41+H48+H39+H53+H56</f>
        <v>48818.000000000007</v>
      </c>
      <c r="I29" s="134">
        <f t="shared" ref="I29:I96" si="1">G29+H29</f>
        <v>1022514.6</v>
      </c>
      <c r="J29" s="109">
        <f>J30+J34+J44+J51+J36+J41+J48+J39+J53</f>
        <v>986469.29999999993</v>
      </c>
      <c r="K29" s="134">
        <f>K30+K34+K44+K51+K36+K41+K48+K39+K53+K56</f>
        <v>68207.8</v>
      </c>
      <c r="L29" s="109">
        <f t="shared" si="0"/>
        <v>1054677.0999999999</v>
      </c>
    </row>
    <row r="30" spans="1:12" ht="55.2" customHeight="1" x14ac:dyDescent="0.4">
      <c r="A30" s="10"/>
      <c r="B30" s="5"/>
      <c r="C30" s="39" t="s">
        <v>39</v>
      </c>
      <c r="D30" s="78" t="s">
        <v>220</v>
      </c>
      <c r="E30" s="78"/>
      <c r="F30" s="50"/>
      <c r="G30" s="134">
        <f>G31+G32+G33</f>
        <v>256622.8</v>
      </c>
      <c r="H30" s="134">
        <f>H31+H32+H33</f>
        <v>0</v>
      </c>
      <c r="I30" s="134">
        <f t="shared" si="1"/>
        <v>256622.8</v>
      </c>
      <c r="J30" s="109">
        <f>J31+J32+J33</f>
        <v>257299</v>
      </c>
      <c r="K30" s="109">
        <f>K31+K32+K33</f>
        <v>0</v>
      </c>
      <c r="L30" s="109">
        <f t="shared" si="0"/>
        <v>257299</v>
      </c>
    </row>
    <row r="31" spans="1:12" ht="21" x14ac:dyDescent="0.4">
      <c r="A31" s="10"/>
      <c r="B31" s="164"/>
      <c r="C31" s="158" t="s">
        <v>5</v>
      </c>
      <c r="D31" s="161" t="s">
        <v>220</v>
      </c>
      <c r="E31" s="161">
        <v>600</v>
      </c>
      <c r="F31" s="50">
        <v>1</v>
      </c>
      <c r="G31" s="134">
        <v>87442.7</v>
      </c>
      <c r="H31" s="134"/>
      <c r="I31" s="134">
        <f t="shared" si="1"/>
        <v>87442.7</v>
      </c>
      <c r="J31" s="109">
        <v>87442.7</v>
      </c>
      <c r="K31" s="109"/>
      <c r="L31" s="109">
        <f t="shared" si="0"/>
        <v>87442.7</v>
      </c>
    </row>
    <row r="32" spans="1:12" ht="21" x14ac:dyDescent="0.4">
      <c r="A32" s="10"/>
      <c r="B32" s="164"/>
      <c r="C32" s="159"/>
      <c r="D32" s="162"/>
      <c r="E32" s="162"/>
      <c r="F32" s="50">
        <v>2</v>
      </c>
      <c r="G32" s="134">
        <v>120190.1</v>
      </c>
      <c r="H32" s="134"/>
      <c r="I32" s="134">
        <f t="shared" si="1"/>
        <v>120190.1</v>
      </c>
      <c r="J32" s="109">
        <v>120190.1</v>
      </c>
      <c r="K32" s="109"/>
      <c r="L32" s="109">
        <f t="shared" si="0"/>
        <v>120190.1</v>
      </c>
    </row>
    <row r="33" spans="1:12" ht="19.95" customHeight="1" x14ac:dyDescent="0.4">
      <c r="A33" s="10"/>
      <c r="B33" s="164"/>
      <c r="C33" s="160"/>
      <c r="D33" s="163"/>
      <c r="E33" s="163"/>
      <c r="F33" s="50">
        <v>3</v>
      </c>
      <c r="G33" s="134">
        <v>48990</v>
      </c>
      <c r="H33" s="134"/>
      <c r="I33" s="134">
        <f t="shared" si="1"/>
        <v>48990</v>
      </c>
      <c r="J33" s="109">
        <v>49666.2</v>
      </c>
      <c r="K33" s="109"/>
      <c r="L33" s="109">
        <f t="shared" si="0"/>
        <v>49666.2</v>
      </c>
    </row>
    <row r="34" spans="1:12" s="59" customFormat="1" ht="39.75" customHeight="1" x14ac:dyDescent="0.4">
      <c r="A34" s="60"/>
      <c r="B34" s="64"/>
      <c r="C34" s="65" t="s">
        <v>12</v>
      </c>
      <c r="D34" s="78" t="s">
        <v>222</v>
      </c>
      <c r="E34" s="80"/>
      <c r="F34" s="50"/>
      <c r="G34" s="134">
        <f>G35</f>
        <v>1043.7</v>
      </c>
      <c r="H34" s="134">
        <f>H35</f>
        <v>0</v>
      </c>
      <c r="I34" s="134">
        <f t="shared" si="1"/>
        <v>1043.7</v>
      </c>
      <c r="J34" s="109">
        <f>J35</f>
        <v>1043.7</v>
      </c>
      <c r="K34" s="109">
        <f>K35</f>
        <v>0</v>
      </c>
      <c r="L34" s="109">
        <f t="shared" si="0"/>
        <v>1043.7</v>
      </c>
    </row>
    <row r="35" spans="1:12" s="59" customFormat="1" ht="51.75" customHeight="1" x14ac:dyDescent="0.4">
      <c r="A35" s="60"/>
      <c r="B35" s="64"/>
      <c r="C35" s="65" t="s">
        <v>5</v>
      </c>
      <c r="D35" s="78" t="s">
        <v>222</v>
      </c>
      <c r="E35" s="80">
        <v>600</v>
      </c>
      <c r="F35" s="50"/>
      <c r="G35" s="134">
        <v>1043.7</v>
      </c>
      <c r="H35" s="134"/>
      <c r="I35" s="134">
        <f t="shared" si="1"/>
        <v>1043.7</v>
      </c>
      <c r="J35" s="109">
        <v>1043.7</v>
      </c>
      <c r="K35" s="109"/>
      <c r="L35" s="109">
        <f t="shared" si="0"/>
        <v>1043.7</v>
      </c>
    </row>
    <row r="36" spans="1:12" s="59" customFormat="1" ht="51.75" customHeight="1" x14ac:dyDescent="0.4">
      <c r="A36" s="60"/>
      <c r="B36" s="94"/>
      <c r="C36" s="84" t="s">
        <v>194</v>
      </c>
      <c r="D36" s="45" t="s">
        <v>223</v>
      </c>
      <c r="E36" s="45"/>
      <c r="F36" s="50"/>
      <c r="G36" s="134">
        <f>G37+G38</f>
        <v>14037.6</v>
      </c>
      <c r="H36" s="134">
        <f>H37+H38</f>
        <v>0</v>
      </c>
      <c r="I36" s="134">
        <f t="shared" si="1"/>
        <v>14037.6</v>
      </c>
      <c r="J36" s="109">
        <f>J37+J38</f>
        <v>14037.6</v>
      </c>
      <c r="K36" s="109">
        <f>K37+K38</f>
        <v>0</v>
      </c>
      <c r="L36" s="109">
        <f t="shared" si="0"/>
        <v>14037.6</v>
      </c>
    </row>
    <row r="37" spans="1:12" s="59" customFormat="1" ht="51.75" customHeight="1" x14ac:dyDescent="0.4">
      <c r="A37" s="60"/>
      <c r="B37" s="94"/>
      <c r="C37" s="44" t="s">
        <v>13</v>
      </c>
      <c r="D37" s="45" t="s">
        <v>223</v>
      </c>
      <c r="E37" s="45" t="s">
        <v>155</v>
      </c>
      <c r="F37" s="50"/>
      <c r="G37" s="134">
        <v>13966.7</v>
      </c>
      <c r="H37" s="134"/>
      <c r="I37" s="134">
        <f t="shared" si="1"/>
        <v>13966.7</v>
      </c>
      <c r="J37" s="109">
        <v>13966.7</v>
      </c>
      <c r="K37" s="109"/>
      <c r="L37" s="109">
        <f t="shared" si="0"/>
        <v>13966.7</v>
      </c>
    </row>
    <row r="38" spans="1:12" s="59" customFormat="1" ht="51.75" customHeight="1" x14ac:dyDescent="0.4">
      <c r="A38" s="60"/>
      <c r="B38" s="123"/>
      <c r="C38" s="56" t="s">
        <v>11</v>
      </c>
      <c r="D38" s="45" t="s">
        <v>223</v>
      </c>
      <c r="E38" s="45" t="s">
        <v>195</v>
      </c>
      <c r="F38" s="50"/>
      <c r="G38" s="134">
        <v>70.900000000000006</v>
      </c>
      <c r="H38" s="134"/>
      <c r="I38" s="134">
        <f t="shared" si="1"/>
        <v>70.900000000000006</v>
      </c>
      <c r="J38" s="109">
        <v>70.900000000000006</v>
      </c>
      <c r="K38" s="109"/>
      <c r="L38" s="109">
        <f t="shared" si="0"/>
        <v>70.900000000000006</v>
      </c>
    </row>
    <row r="39" spans="1:12" s="59" customFormat="1" ht="198" customHeight="1" x14ac:dyDescent="0.4">
      <c r="A39" s="60"/>
      <c r="B39" s="112"/>
      <c r="C39" s="3" t="s">
        <v>216</v>
      </c>
      <c r="D39" s="26" t="s">
        <v>224</v>
      </c>
      <c r="E39" s="113"/>
      <c r="F39" s="50"/>
      <c r="G39" s="134">
        <f>G40</f>
        <v>17967.599999999999</v>
      </c>
      <c r="H39" s="134">
        <f>H40</f>
        <v>-17967.599999999999</v>
      </c>
      <c r="I39" s="134">
        <f t="shared" si="1"/>
        <v>0</v>
      </c>
      <c r="J39" s="109">
        <f>J40</f>
        <v>0</v>
      </c>
      <c r="K39" s="109">
        <f>K40</f>
        <v>0</v>
      </c>
      <c r="L39" s="109">
        <f t="shared" si="0"/>
        <v>0</v>
      </c>
    </row>
    <row r="40" spans="1:12" s="59" customFormat="1" ht="51.75" customHeight="1" x14ac:dyDescent="0.4">
      <c r="A40" s="60"/>
      <c r="B40" s="112"/>
      <c r="C40" s="3" t="s">
        <v>176</v>
      </c>
      <c r="D40" s="26" t="s">
        <v>224</v>
      </c>
      <c r="E40" s="113">
        <v>600</v>
      </c>
      <c r="F40" s="50"/>
      <c r="G40" s="134">
        <v>17967.599999999999</v>
      </c>
      <c r="H40" s="134">
        <v>-17967.599999999999</v>
      </c>
      <c r="I40" s="134">
        <f t="shared" si="1"/>
        <v>0</v>
      </c>
      <c r="J40" s="109">
        <v>0</v>
      </c>
      <c r="K40" s="109">
        <v>0</v>
      </c>
      <c r="L40" s="109">
        <f t="shared" si="0"/>
        <v>0</v>
      </c>
    </row>
    <row r="41" spans="1:12" s="59" customFormat="1" ht="108.75" customHeight="1" x14ac:dyDescent="0.4">
      <c r="A41" s="60"/>
      <c r="B41" s="94"/>
      <c r="C41" s="3" t="s">
        <v>8</v>
      </c>
      <c r="D41" s="92" t="s">
        <v>225</v>
      </c>
      <c r="E41" s="92"/>
      <c r="F41" s="50"/>
      <c r="G41" s="134">
        <f>G42+G43</f>
        <v>4623.7</v>
      </c>
      <c r="H41" s="134">
        <f>H42+H43</f>
        <v>0</v>
      </c>
      <c r="I41" s="134">
        <f t="shared" si="1"/>
        <v>4623.7</v>
      </c>
      <c r="J41" s="109">
        <f>J42+J43</f>
        <v>4623.7</v>
      </c>
      <c r="K41" s="109">
        <f>K42+K43</f>
        <v>0</v>
      </c>
      <c r="L41" s="109">
        <f t="shared" si="0"/>
        <v>4623.7</v>
      </c>
    </row>
    <row r="42" spans="1:12" s="59" customFormat="1" ht="45" customHeight="1" x14ac:dyDescent="0.4">
      <c r="A42" s="60"/>
      <c r="B42" s="94"/>
      <c r="C42" s="3" t="s">
        <v>9</v>
      </c>
      <c r="D42" s="92" t="s">
        <v>225</v>
      </c>
      <c r="E42" s="92">
        <v>200</v>
      </c>
      <c r="F42" s="50">
        <v>4</v>
      </c>
      <c r="G42" s="134">
        <v>25</v>
      </c>
      <c r="H42" s="134"/>
      <c r="I42" s="134">
        <f t="shared" si="1"/>
        <v>25</v>
      </c>
      <c r="J42" s="109">
        <v>25</v>
      </c>
      <c r="K42" s="109"/>
      <c r="L42" s="109">
        <f t="shared" si="0"/>
        <v>25</v>
      </c>
    </row>
    <row r="43" spans="1:12" s="59" customFormat="1" ht="33" customHeight="1" x14ac:dyDescent="0.4">
      <c r="A43" s="60"/>
      <c r="B43" s="94"/>
      <c r="C43" s="3" t="s">
        <v>10</v>
      </c>
      <c r="D43" s="92" t="s">
        <v>225</v>
      </c>
      <c r="E43" s="92">
        <v>300</v>
      </c>
      <c r="F43" s="50">
        <v>4</v>
      </c>
      <c r="G43" s="134">
        <v>4598.7</v>
      </c>
      <c r="H43" s="134"/>
      <c r="I43" s="134">
        <f t="shared" si="1"/>
        <v>4598.7</v>
      </c>
      <c r="J43" s="109">
        <v>4598.7</v>
      </c>
      <c r="K43" s="109"/>
      <c r="L43" s="109">
        <f t="shared" si="0"/>
        <v>4598.7</v>
      </c>
    </row>
    <row r="44" spans="1:12" ht="191.4" customHeight="1" x14ac:dyDescent="0.4">
      <c r="A44" s="10"/>
      <c r="B44" s="5"/>
      <c r="C44" s="28" t="s">
        <v>7</v>
      </c>
      <c r="D44" s="78" t="s">
        <v>226</v>
      </c>
      <c r="E44" s="78"/>
      <c r="F44" s="50"/>
      <c r="G44" s="134">
        <f>G45+G46+G47</f>
        <v>6650</v>
      </c>
      <c r="H44" s="134">
        <f>H45+H46+H47</f>
        <v>0</v>
      </c>
      <c r="I44" s="134">
        <f t="shared" si="1"/>
        <v>6650</v>
      </c>
      <c r="J44" s="109">
        <f>J45+J46+J47</f>
        <v>6916</v>
      </c>
      <c r="K44" s="109">
        <f>K45+K46+K47</f>
        <v>0</v>
      </c>
      <c r="L44" s="109">
        <f t="shared" si="0"/>
        <v>6916</v>
      </c>
    </row>
    <row r="45" spans="1:12" ht="21" x14ac:dyDescent="0.4">
      <c r="A45" s="10"/>
      <c r="B45" s="164"/>
      <c r="C45" s="158" t="s">
        <v>6</v>
      </c>
      <c r="D45" s="167" t="s">
        <v>227</v>
      </c>
      <c r="E45" s="167" t="s">
        <v>18</v>
      </c>
      <c r="F45" s="50">
        <v>1</v>
      </c>
      <c r="G45" s="134">
        <v>2285.1999999999998</v>
      </c>
      <c r="H45" s="134"/>
      <c r="I45" s="134">
        <f t="shared" si="1"/>
        <v>2285.1999999999998</v>
      </c>
      <c r="J45" s="109">
        <v>2376.6</v>
      </c>
      <c r="K45" s="109"/>
      <c r="L45" s="109">
        <f t="shared" si="0"/>
        <v>2376.6</v>
      </c>
    </row>
    <row r="46" spans="1:12" ht="21" x14ac:dyDescent="0.4">
      <c r="A46" s="10"/>
      <c r="B46" s="164"/>
      <c r="C46" s="159"/>
      <c r="D46" s="168"/>
      <c r="E46" s="168"/>
      <c r="F46" s="50">
        <v>2</v>
      </c>
      <c r="G46" s="134">
        <v>3806.8</v>
      </c>
      <c r="H46" s="134"/>
      <c r="I46" s="134">
        <f t="shared" si="1"/>
        <v>3806.8</v>
      </c>
      <c r="J46" s="109">
        <v>3959</v>
      </c>
      <c r="K46" s="109"/>
      <c r="L46" s="109">
        <f t="shared" si="0"/>
        <v>3959</v>
      </c>
    </row>
    <row r="47" spans="1:12" ht="24" customHeight="1" x14ac:dyDescent="0.4">
      <c r="A47" s="10"/>
      <c r="B47" s="164"/>
      <c r="C47" s="160"/>
      <c r="D47" s="168"/>
      <c r="E47" s="168"/>
      <c r="F47" s="50">
        <v>3</v>
      </c>
      <c r="G47" s="134">
        <v>558</v>
      </c>
      <c r="H47" s="134"/>
      <c r="I47" s="134">
        <f t="shared" si="1"/>
        <v>558</v>
      </c>
      <c r="J47" s="109">
        <v>580.4</v>
      </c>
      <c r="K47" s="109"/>
      <c r="L47" s="109">
        <f t="shared" si="0"/>
        <v>580.4</v>
      </c>
    </row>
    <row r="48" spans="1:12" s="59" customFormat="1" ht="91.95" customHeight="1" x14ac:dyDescent="0.4">
      <c r="A48" s="60"/>
      <c r="B48" s="94"/>
      <c r="C48" s="49" t="s">
        <v>145</v>
      </c>
      <c r="D48" s="92" t="s">
        <v>228</v>
      </c>
      <c r="E48" s="92"/>
      <c r="F48" s="50"/>
      <c r="G48" s="134">
        <f>G49+G50</f>
        <v>645784.6</v>
      </c>
      <c r="H48" s="134">
        <f>H49+H50</f>
        <v>35343.100000000006</v>
      </c>
      <c r="I48" s="134">
        <f t="shared" si="1"/>
        <v>681127.7</v>
      </c>
      <c r="J48" s="109">
        <f>J49+J50</f>
        <v>678734.89999999991</v>
      </c>
      <c r="K48" s="109">
        <f>K49+K50</f>
        <v>32790.800000000003</v>
      </c>
      <c r="L48" s="109">
        <f t="shared" si="0"/>
        <v>711525.7</v>
      </c>
    </row>
    <row r="49" spans="1:12" s="59" customFormat="1" ht="24" customHeight="1" x14ac:dyDescent="0.4">
      <c r="A49" s="60"/>
      <c r="B49" s="94"/>
      <c r="C49" s="169" t="s">
        <v>5</v>
      </c>
      <c r="D49" s="168" t="s">
        <v>228</v>
      </c>
      <c r="E49" s="168">
        <v>600</v>
      </c>
      <c r="F49" s="50">
        <v>1</v>
      </c>
      <c r="G49" s="134">
        <v>224967.9</v>
      </c>
      <c r="H49" s="134">
        <v>9408.2000000000007</v>
      </c>
      <c r="I49" s="134">
        <f t="shared" si="1"/>
        <v>234376.1</v>
      </c>
      <c r="J49" s="109">
        <v>237693.3</v>
      </c>
      <c r="K49" s="109">
        <v>11549</v>
      </c>
      <c r="L49" s="109">
        <f t="shared" si="0"/>
        <v>249242.3</v>
      </c>
    </row>
    <row r="50" spans="1:12" s="59" customFormat="1" ht="24" customHeight="1" x14ac:dyDescent="0.4">
      <c r="A50" s="60"/>
      <c r="B50" s="94"/>
      <c r="C50" s="169"/>
      <c r="D50" s="168"/>
      <c r="E50" s="168"/>
      <c r="F50" s="50">
        <v>2</v>
      </c>
      <c r="G50" s="134">
        <v>420816.7</v>
      </c>
      <c r="H50" s="134">
        <v>25934.9</v>
      </c>
      <c r="I50" s="134">
        <f t="shared" si="1"/>
        <v>446751.60000000003</v>
      </c>
      <c r="J50" s="109">
        <v>441041.6</v>
      </c>
      <c r="K50" s="109">
        <v>21241.8</v>
      </c>
      <c r="L50" s="109">
        <f t="shared" si="0"/>
        <v>462283.39999999997</v>
      </c>
    </row>
    <row r="51" spans="1:12" ht="84.6" customHeight="1" x14ac:dyDescent="0.4">
      <c r="A51" s="10"/>
      <c r="B51" s="5"/>
      <c r="C51" s="3" t="s">
        <v>215</v>
      </c>
      <c r="D51" s="78" t="s">
        <v>229</v>
      </c>
      <c r="E51" s="78"/>
      <c r="F51" s="50"/>
      <c r="G51" s="134">
        <f>G52</f>
        <v>22900.7</v>
      </c>
      <c r="H51" s="134">
        <f>H52</f>
        <v>-3804.6</v>
      </c>
      <c r="I51" s="134">
        <f t="shared" si="1"/>
        <v>19096.100000000002</v>
      </c>
      <c r="J51" s="109">
        <f>J52</f>
        <v>23814.400000000001</v>
      </c>
      <c r="K51" s="109">
        <f>K52</f>
        <v>-3958</v>
      </c>
      <c r="L51" s="109">
        <f t="shared" si="0"/>
        <v>19856.400000000001</v>
      </c>
    </row>
    <row r="52" spans="1:12" ht="63.6" customHeight="1" x14ac:dyDescent="0.4">
      <c r="A52" s="10"/>
      <c r="B52" s="5"/>
      <c r="C52" s="3" t="s">
        <v>5</v>
      </c>
      <c r="D52" s="78" t="s">
        <v>229</v>
      </c>
      <c r="E52" s="78">
        <v>600</v>
      </c>
      <c r="F52" s="50">
        <v>2</v>
      </c>
      <c r="G52" s="134">
        <v>22900.7</v>
      </c>
      <c r="H52" s="134">
        <v>-3804.6</v>
      </c>
      <c r="I52" s="134">
        <f t="shared" si="1"/>
        <v>19096.100000000002</v>
      </c>
      <c r="J52" s="109">
        <v>23814.400000000001</v>
      </c>
      <c r="K52" s="109">
        <v>-3958</v>
      </c>
      <c r="L52" s="109">
        <f t="shared" si="0"/>
        <v>19856.400000000001</v>
      </c>
    </row>
    <row r="53" spans="1:12" s="59" customFormat="1" ht="42" x14ac:dyDescent="0.4">
      <c r="A53" s="60"/>
      <c r="B53" s="5"/>
      <c r="C53" s="3" t="s">
        <v>200</v>
      </c>
      <c r="D53" s="45" t="s">
        <v>230</v>
      </c>
      <c r="E53" s="113"/>
      <c r="F53" s="50"/>
      <c r="G53" s="134">
        <f t="shared" ref="G53:K54" si="2">G54</f>
        <v>4065.9</v>
      </c>
      <c r="H53" s="134">
        <f t="shared" si="2"/>
        <v>-4065.9</v>
      </c>
      <c r="I53" s="134">
        <f t="shared" si="1"/>
        <v>0</v>
      </c>
      <c r="J53" s="109">
        <f t="shared" si="2"/>
        <v>0</v>
      </c>
      <c r="K53" s="109">
        <f t="shared" si="2"/>
        <v>0</v>
      </c>
      <c r="L53" s="109">
        <f t="shared" si="0"/>
        <v>0</v>
      </c>
    </row>
    <row r="54" spans="1:12" s="59" customFormat="1" ht="78.599999999999994" customHeight="1" x14ac:dyDescent="0.4">
      <c r="A54" s="60"/>
      <c r="B54" s="5"/>
      <c r="C54" s="3" t="s">
        <v>201</v>
      </c>
      <c r="D54" s="45" t="s">
        <v>231</v>
      </c>
      <c r="E54" s="113"/>
      <c r="F54" s="50"/>
      <c r="G54" s="134">
        <f t="shared" si="2"/>
        <v>4065.9</v>
      </c>
      <c r="H54" s="134">
        <f t="shared" si="2"/>
        <v>-4065.9</v>
      </c>
      <c r="I54" s="134">
        <f t="shared" si="1"/>
        <v>0</v>
      </c>
      <c r="J54" s="109">
        <f t="shared" si="2"/>
        <v>0</v>
      </c>
      <c r="K54" s="109">
        <f t="shared" si="2"/>
        <v>0</v>
      </c>
      <c r="L54" s="109">
        <f t="shared" si="0"/>
        <v>0</v>
      </c>
    </row>
    <row r="55" spans="1:12" s="59" customFormat="1" ht="58.2" customHeight="1" x14ac:dyDescent="0.4">
      <c r="A55" s="60"/>
      <c r="B55" s="5"/>
      <c r="C55" s="3" t="s">
        <v>176</v>
      </c>
      <c r="D55" s="45" t="s">
        <v>231</v>
      </c>
      <c r="E55" s="113">
        <v>600</v>
      </c>
      <c r="F55" s="50"/>
      <c r="G55" s="134">
        <v>4065.9</v>
      </c>
      <c r="H55" s="134">
        <v>-4065.9</v>
      </c>
      <c r="I55" s="134">
        <f t="shared" si="1"/>
        <v>0</v>
      </c>
      <c r="J55" s="109">
        <v>0</v>
      </c>
      <c r="K55" s="109"/>
      <c r="L55" s="109">
        <f t="shared" si="0"/>
        <v>0</v>
      </c>
    </row>
    <row r="56" spans="1:12" s="59" customFormat="1" ht="58.2" customHeight="1" x14ac:dyDescent="0.4">
      <c r="A56" s="60"/>
      <c r="B56" s="5"/>
      <c r="C56" s="149" t="s">
        <v>445</v>
      </c>
      <c r="D56" s="45" t="s">
        <v>446</v>
      </c>
      <c r="E56" s="151"/>
      <c r="F56" s="50"/>
      <c r="G56" s="134"/>
      <c r="H56" s="134">
        <f>H57+H59</f>
        <v>39313</v>
      </c>
      <c r="I56" s="134">
        <f t="shared" si="1"/>
        <v>39313</v>
      </c>
      <c r="J56" s="109"/>
      <c r="K56" s="109">
        <f>K57+K59</f>
        <v>39375</v>
      </c>
      <c r="L56" s="109">
        <f t="shared" si="0"/>
        <v>39375</v>
      </c>
    </row>
    <row r="57" spans="1:12" s="59" customFormat="1" ht="58.2" customHeight="1" x14ac:dyDescent="0.4">
      <c r="A57" s="60"/>
      <c r="B57" s="5"/>
      <c r="C57" s="150" t="s">
        <v>201</v>
      </c>
      <c r="D57" s="152" t="s">
        <v>447</v>
      </c>
      <c r="E57" s="151"/>
      <c r="F57" s="50"/>
      <c r="G57" s="134"/>
      <c r="H57" s="134">
        <f>H58</f>
        <v>3424.7</v>
      </c>
      <c r="I57" s="134">
        <f t="shared" si="1"/>
        <v>3424.7</v>
      </c>
      <c r="J57" s="109"/>
      <c r="K57" s="109">
        <f>K58</f>
        <v>3486.7</v>
      </c>
      <c r="L57" s="109">
        <f t="shared" si="0"/>
        <v>3486.7</v>
      </c>
    </row>
    <row r="58" spans="1:12" s="59" customFormat="1" ht="58.2" customHeight="1" x14ac:dyDescent="0.4">
      <c r="A58" s="60"/>
      <c r="B58" s="5"/>
      <c r="C58" s="150" t="s">
        <v>176</v>
      </c>
      <c r="D58" s="152" t="s">
        <v>447</v>
      </c>
      <c r="E58" s="151" t="s">
        <v>155</v>
      </c>
      <c r="F58" s="50"/>
      <c r="G58" s="134"/>
      <c r="H58" s="134">
        <v>3424.7</v>
      </c>
      <c r="I58" s="134">
        <f t="shared" si="1"/>
        <v>3424.7</v>
      </c>
      <c r="J58" s="109"/>
      <c r="K58" s="109">
        <v>3486.7</v>
      </c>
      <c r="L58" s="109">
        <f t="shared" si="0"/>
        <v>3486.7</v>
      </c>
    </row>
    <row r="59" spans="1:12" s="59" customFormat="1" ht="223.8" customHeight="1" x14ac:dyDescent="0.4">
      <c r="A59" s="60"/>
      <c r="B59" s="5"/>
      <c r="C59" s="19" t="s">
        <v>216</v>
      </c>
      <c r="D59" s="45" t="s">
        <v>448</v>
      </c>
      <c r="E59" s="151"/>
      <c r="F59" s="50"/>
      <c r="G59" s="134"/>
      <c r="H59" s="134">
        <f>H60</f>
        <v>35888.300000000003</v>
      </c>
      <c r="I59" s="134">
        <f t="shared" si="1"/>
        <v>35888.300000000003</v>
      </c>
      <c r="J59" s="109"/>
      <c r="K59" s="109">
        <f>K60</f>
        <v>35888.300000000003</v>
      </c>
      <c r="L59" s="109">
        <f t="shared" si="0"/>
        <v>35888.300000000003</v>
      </c>
    </row>
    <row r="60" spans="1:12" s="59" customFormat="1" ht="58.2" customHeight="1" x14ac:dyDescent="0.4">
      <c r="A60" s="60"/>
      <c r="B60" s="5"/>
      <c r="C60" s="19" t="s">
        <v>176</v>
      </c>
      <c r="D60" s="45" t="s">
        <v>448</v>
      </c>
      <c r="E60" s="151" t="s">
        <v>155</v>
      </c>
      <c r="F60" s="50"/>
      <c r="G60" s="134"/>
      <c r="H60" s="134">
        <v>35888.300000000003</v>
      </c>
      <c r="I60" s="134">
        <f t="shared" si="1"/>
        <v>35888.300000000003</v>
      </c>
      <c r="J60" s="109"/>
      <c r="K60" s="109">
        <v>35888.300000000003</v>
      </c>
      <c r="L60" s="109">
        <f t="shared" si="0"/>
        <v>35888.300000000003</v>
      </c>
    </row>
    <row r="61" spans="1:12" ht="72" customHeight="1" x14ac:dyDescent="0.4">
      <c r="A61" s="10"/>
      <c r="B61" s="5"/>
      <c r="C61" s="3" t="s">
        <v>233</v>
      </c>
      <c r="D61" s="77" t="s">
        <v>232</v>
      </c>
      <c r="E61" s="77"/>
      <c r="F61" s="49"/>
      <c r="G61" s="134">
        <f>G62+G64+G76+G81+G83+G85+G87+G68+G93+G95+G71+G78</f>
        <v>95813.2</v>
      </c>
      <c r="H61" s="134">
        <f>H62+H64+H76+H81+H83+H85+H87+H68+H93+H95+H71+H78+H89+H91</f>
        <v>-3944.6000000000031</v>
      </c>
      <c r="I61" s="134">
        <f t="shared" si="1"/>
        <v>91868.599999999991</v>
      </c>
      <c r="J61" s="109">
        <f>J62+J64+J76+J81+J83+J85+J87+J68+J93+J95+J71+J78</f>
        <v>64278.8</v>
      </c>
      <c r="K61" s="134">
        <f>K62+K64+K76+K81+K83+K85+K87+K68+K93+K95+K71+K78+K89+K91</f>
        <v>27132.799999999999</v>
      </c>
      <c r="L61" s="109">
        <f t="shared" si="0"/>
        <v>91411.6</v>
      </c>
    </row>
    <row r="62" spans="1:12" ht="21" x14ac:dyDescent="0.4">
      <c r="A62" s="10"/>
      <c r="B62" s="5"/>
      <c r="C62" s="3" t="s">
        <v>146</v>
      </c>
      <c r="D62" s="77" t="s">
        <v>234</v>
      </c>
      <c r="E62" s="77"/>
      <c r="F62" s="49"/>
      <c r="G62" s="134">
        <f>G63</f>
        <v>7437</v>
      </c>
      <c r="H62" s="134">
        <f>H63</f>
        <v>0</v>
      </c>
      <c r="I62" s="134">
        <f t="shared" si="1"/>
        <v>7437</v>
      </c>
      <c r="J62" s="109">
        <f>J63</f>
        <v>7437</v>
      </c>
      <c r="K62" s="109">
        <f>K63</f>
        <v>0</v>
      </c>
      <c r="L62" s="109">
        <f t="shared" si="0"/>
        <v>7437</v>
      </c>
    </row>
    <row r="63" spans="1:12" ht="106.5" customHeight="1" x14ac:dyDescent="0.4">
      <c r="A63" s="10"/>
      <c r="B63" s="5"/>
      <c r="C63" s="3" t="s">
        <v>38</v>
      </c>
      <c r="D63" s="77" t="s">
        <v>234</v>
      </c>
      <c r="E63" s="77">
        <v>100</v>
      </c>
      <c r="F63" s="49">
        <v>9</v>
      </c>
      <c r="G63" s="134">
        <v>7437</v>
      </c>
      <c r="H63" s="134"/>
      <c r="I63" s="134">
        <f t="shared" si="1"/>
        <v>7437</v>
      </c>
      <c r="J63" s="109">
        <v>7437</v>
      </c>
      <c r="K63" s="109"/>
      <c r="L63" s="109">
        <f t="shared" si="0"/>
        <v>7437</v>
      </c>
    </row>
    <row r="64" spans="1:12" ht="70.5" customHeight="1" x14ac:dyDescent="0.4">
      <c r="A64" s="10"/>
      <c r="B64" s="5"/>
      <c r="C64" s="28" t="s">
        <v>147</v>
      </c>
      <c r="D64" s="77" t="s">
        <v>235</v>
      </c>
      <c r="E64" s="77"/>
      <c r="F64" s="49"/>
      <c r="G64" s="134">
        <f>G65+G66+G67</f>
        <v>39405.1</v>
      </c>
      <c r="H64" s="134">
        <f>H65+H66+H67</f>
        <v>0</v>
      </c>
      <c r="I64" s="134">
        <f t="shared" si="1"/>
        <v>39405.1</v>
      </c>
      <c r="J64" s="109">
        <f>J65+J66+J67</f>
        <v>39405.1</v>
      </c>
      <c r="K64" s="109">
        <f>K65+K66+K67</f>
        <v>0</v>
      </c>
      <c r="L64" s="109">
        <f t="shared" si="0"/>
        <v>39405.1</v>
      </c>
    </row>
    <row r="65" spans="1:12" ht="102.6" customHeight="1" x14ac:dyDescent="0.4">
      <c r="A65" s="10"/>
      <c r="B65" s="5"/>
      <c r="C65" s="28" t="s">
        <v>38</v>
      </c>
      <c r="D65" s="77" t="s">
        <v>235</v>
      </c>
      <c r="E65" s="77">
        <v>100</v>
      </c>
      <c r="F65" s="49">
        <v>9</v>
      </c>
      <c r="G65" s="134">
        <v>37283.5</v>
      </c>
      <c r="H65" s="134"/>
      <c r="I65" s="134">
        <f t="shared" si="1"/>
        <v>37283.5</v>
      </c>
      <c r="J65" s="109">
        <v>37283.5</v>
      </c>
      <c r="K65" s="109"/>
      <c r="L65" s="109">
        <f t="shared" si="0"/>
        <v>37283.5</v>
      </c>
    </row>
    <row r="66" spans="1:12" ht="42" x14ac:dyDescent="0.4">
      <c r="A66" s="10"/>
      <c r="B66" s="5"/>
      <c r="C66" s="28" t="s">
        <v>9</v>
      </c>
      <c r="D66" s="77" t="s">
        <v>235</v>
      </c>
      <c r="E66" s="77">
        <v>200</v>
      </c>
      <c r="F66" s="49">
        <v>9</v>
      </c>
      <c r="G66" s="134">
        <v>2113.1</v>
      </c>
      <c r="H66" s="134"/>
      <c r="I66" s="134">
        <f t="shared" si="1"/>
        <v>2113.1</v>
      </c>
      <c r="J66" s="109">
        <v>2113.1</v>
      </c>
      <c r="K66" s="109"/>
      <c r="L66" s="109">
        <f t="shared" si="0"/>
        <v>2113.1</v>
      </c>
    </row>
    <row r="67" spans="1:12" ht="26.25" customHeight="1" x14ac:dyDescent="0.4">
      <c r="A67" s="10"/>
      <c r="B67" s="5"/>
      <c r="C67" s="28" t="s">
        <v>11</v>
      </c>
      <c r="D67" s="77" t="s">
        <v>235</v>
      </c>
      <c r="E67" s="77">
        <v>800</v>
      </c>
      <c r="F67" s="49">
        <v>9</v>
      </c>
      <c r="G67" s="134">
        <v>8.5</v>
      </c>
      <c r="H67" s="134"/>
      <c r="I67" s="134">
        <f t="shared" si="1"/>
        <v>8.5</v>
      </c>
      <c r="J67" s="109">
        <v>8.5</v>
      </c>
      <c r="K67" s="109"/>
      <c r="L67" s="109">
        <f t="shared" si="0"/>
        <v>8.5</v>
      </c>
    </row>
    <row r="68" spans="1:12" s="59" customFormat="1" ht="27" customHeight="1" x14ac:dyDescent="0.4">
      <c r="A68" s="60"/>
      <c r="B68" s="5"/>
      <c r="C68" s="19" t="s">
        <v>24</v>
      </c>
      <c r="D68" s="45" t="s">
        <v>236</v>
      </c>
      <c r="E68" s="45"/>
      <c r="F68" s="49"/>
      <c r="G68" s="134">
        <f>G69+G70</f>
        <v>693.9</v>
      </c>
      <c r="H68" s="134">
        <f>H69+H70</f>
        <v>0</v>
      </c>
      <c r="I68" s="134">
        <f t="shared" si="1"/>
        <v>693.9</v>
      </c>
      <c r="J68" s="109">
        <f>J69+J70</f>
        <v>693.9</v>
      </c>
      <c r="K68" s="109">
        <f>K69+K70</f>
        <v>0</v>
      </c>
      <c r="L68" s="109">
        <f t="shared" si="0"/>
        <v>693.9</v>
      </c>
    </row>
    <row r="69" spans="1:12" s="59" customFormat="1" ht="44.4" customHeight="1" x14ac:dyDescent="0.4">
      <c r="A69" s="60"/>
      <c r="B69" s="5"/>
      <c r="C69" s="55" t="s">
        <v>9</v>
      </c>
      <c r="D69" s="45" t="s">
        <v>236</v>
      </c>
      <c r="E69" s="45" t="s">
        <v>154</v>
      </c>
      <c r="F69" s="49"/>
      <c r="G69" s="134">
        <v>690.9</v>
      </c>
      <c r="H69" s="134"/>
      <c r="I69" s="134">
        <f t="shared" si="1"/>
        <v>690.9</v>
      </c>
      <c r="J69" s="109">
        <v>690.9</v>
      </c>
      <c r="K69" s="109"/>
      <c r="L69" s="109">
        <f t="shared" si="0"/>
        <v>690.9</v>
      </c>
    </row>
    <row r="70" spans="1:12" s="59" customFormat="1" ht="27" customHeight="1" x14ac:dyDescent="0.4">
      <c r="A70" s="60"/>
      <c r="B70" s="5"/>
      <c r="C70" s="19" t="s">
        <v>11</v>
      </c>
      <c r="D70" s="45" t="s">
        <v>236</v>
      </c>
      <c r="E70" s="45" t="s">
        <v>195</v>
      </c>
      <c r="F70" s="49"/>
      <c r="G70" s="134">
        <v>3</v>
      </c>
      <c r="H70" s="134"/>
      <c r="I70" s="134">
        <f t="shared" si="1"/>
        <v>3</v>
      </c>
      <c r="J70" s="109">
        <v>3</v>
      </c>
      <c r="K70" s="109"/>
      <c r="L70" s="109">
        <f t="shared" si="0"/>
        <v>3</v>
      </c>
    </row>
    <row r="71" spans="1:12" s="59" customFormat="1" ht="27" customHeight="1" x14ac:dyDescent="0.4">
      <c r="A71" s="60"/>
      <c r="B71" s="5"/>
      <c r="C71" s="49" t="s">
        <v>12</v>
      </c>
      <c r="D71" s="93" t="s">
        <v>237</v>
      </c>
      <c r="E71" s="45"/>
      <c r="F71" s="49"/>
      <c r="G71" s="134">
        <f>G72+G73+G74+G75</f>
        <v>2812</v>
      </c>
      <c r="H71" s="134">
        <f>H72+H73+H74+H75</f>
        <v>0</v>
      </c>
      <c r="I71" s="134">
        <f t="shared" si="1"/>
        <v>2812</v>
      </c>
      <c r="J71" s="109">
        <f>J72+J73+J74+J75</f>
        <v>2812</v>
      </c>
      <c r="K71" s="109">
        <f>K72+K73+K74+K75</f>
        <v>0</v>
      </c>
      <c r="L71" s="109">
        <f t="shared" si="0"/>
        <v>2812</v>
      </c>
    </row>
    <row r="72" spans="1:12" ht="42" x14ac:dyDescent="0.4">
      <c r="A72" s="10"/>
      <c r="B72" s="5"/>
      <c r="C72" s="28" t="s">
        <v>9</v>
      </c>
      <c r="D72" s="77" t="s">
        <v>237</v>
      </c>
      <c r="E72" s="77">
        <v>200</v>
      </c>
      <c r="F72" s="49">
        <v>9</v>
      </c>
      <c r="G72" s="134">
        <v>1100</v>
      </c>
      <c r="H72" s="134"/>
      <c r="I72" s="134">
        <f t="shared" si="1"/>
        <v>1100</v>
      </c>
      <c r="J72" s="109">
        <v>1100</v>
      </c>
      <c r="K72" s="109"/>
      <c r="L72" s="109">
        <f t="shared" si="0"/>
        <v>1100</v>
      </c>
    </row>
    <row r="73" spans="1:12" ht="21" x14ac:dyDescent="0.4">
      <c r="A73" s="10"/>
      <c r="B73" s="5"/>
      <c r="C73" s="49" t="s">
        <v>10</v>
      </c>
      <c r="D73" s="77" t="s">
        <v>237</v>
      </c>
      <c r="E73" s="77">
        <v>300</v>
      </c>
      <c r="F73" s="49"/>
      <c r="G73" s="134">
        <v>400</v>
      </c>
      <c r="H73" s="134"/>
      <c r="I73" s="134">
        <f t="shared" si="1"/>
        <v>400</v>
      </c>
      <c r="J73" s="109">
        <v>400</v>
      </c>
      <c r="K73" s="109"/>
      <c r="L73" s="109">
        <f t="shared" si="0"/>
        <v>400</v>
      </c>
    </row>
    <row r="74" spans="1:12" ht="21" x14ac:dyDescent="0.4">
      <c r="A74" s="10"/>
      <c r="B74" s="181"/>
      <c r="C74" s="158" t="s">
        <v>6</v>
      </c>
      <c r="D74" s="177" t="s">
        <v>237</v>
      </c>
      <c r="E74" s="177">
        <v>600</v>
      </c>
      <c r="F74" s="49">
        <v>9</v>
      </c>
      <c r="G74" s="186">
        <v>1312</v>
      </c>
      <c r="H74" s="186"/>
      <c r="I74" s="186">
        <f t="shared" si="1"/>
        <v>1312</v>
      </c>
      <c r="J74" s="165">
        <v>1312</v>
      </c>
      <c r="K74" s="165"/>
      <c r="L74" s="109">
        <f t="shared" si="0"/>
        <v>1312</v>
      </c>
    </row>
    <row r="75" spans="1:12" s="59" customFormat="1" ht="21" x14ac:dyDescent="0.4">
      <c r="A75" s="60"/>
      <c r="B75" s="182"/>
      <c r="C75" s="179"/>
      <c r="D75" s="178"/>
      <c r="E75" s="178"/>
      <c r="F75" s="49"/>
      <c r="G75" s="166"/>
      <c r="H75" s="166"/>
      <c r="I75" s="166"/>
      <c r="J75" s="166"/>
      <c r="K75" s="166"/>
      <c r="L75" s="109">
        <f t="shared" si="0"/>
        <v>0</v>
      </c>
    </row>
    <row r="76" spans="1:12" s="59" customFormat="1" ht="21" x14ac:dyDescent="0.4">
      <c r="A76" s="60"/>
      <c r="B76" s="5"/>
      <c r="C76" s="55" t="s">
        <v>16</v>
      </c>
      <c r="D76" s="77" t="s">
        <v>238</v>
      </c>
      <c r="E76" s="77"/>
      <c r="F76" s="49"/>
      <c r="G76" s="134">
        <f>G77</f>
        <v>300</v>
      </c>
      <c r="H76" s="134">
        <f>H77</f>
        <v>0</v>
      </c>
      <c r="I76" s="134">
        <f t="shared" si="1"/>
        <v>300</v>
      </c>
      <c r="J76" s="109">
        <f>J77</f>
        <v>300</v>
      </c>
      <c r="K76" s="109">
        <f>K77</f>
        <v>0</v>
      </c>
      <c r="L76" s="109">
        <f t="shared" si="0"/>
        <v>300</v>
      </c>
    </row>
    <row r="77" spans="1:12" s="59" customFormat="1" ht="42" x14ac:dyDescent="0.4">
      <c r="A77" s="60"/>
      <c r="B77" s="5"/>
      <c r="C77" s="19" t="s">
        <v>13</v>
      </c>
      <c r="D77" s="77" t="s">
        <v>238</v>
      </c>
      <c r="E77" s="77">
        <v>600</v>
      </c>
      <c r="F77" s="49">
        <v>9</v>
      </c>
      <c r="G77" s="134">
        <v>300</v>
      </c>
      <c r="H77" s="134"/>
      <c r="I77" s="134">
        <f t="shared" si="1"/>
        <v>300</v>
      </c>
      <c r="J77" s="109">
        <v>300</v>
      </c>
      <c r="K77" s="109"/>
      <c r="L77" s="109">
        <f t="shared" si="0"/>
        <v>300</v>
      </c>
    </row>
    <row r="78" spans="1:12" s="59" customFormat="1" ht="42" x14ac:dyDescent="0.4">
      <c r="A78" s="60"/>
      <c r="B78" s="5"/>
      <c r="C78" s="49" t="s">
        <v>14</v>
      </c>
      <c r="D78" s="93" t="s">
        <v>239</v>
      </c>
      <c r="E78" s="93"/>
      <c r="F78" s="49"/>
      <c r="G78" s="134">
        <f>G79+G80</f>
        <v>3500</v>
      </c>
      <c r="H78" s="134">
        <f>H79+H80</f>
        <v>0</v>
      </c>
      <c r="I78" s="134">
        <f t="shared" si="1"/>
        <v>3500</v>
      </c>
      <c r="J78" s="109">
        <f>J79+J80</f>
        <v>3500</v>
      </c>
      <c r="K78" s="109">
        <f>K79+K80</f>
        <v>0</v>
      </c>
      <c r="L78" s="109">
        <f t="shared" si="0"/>
        <v>3500</v>
      </c>
    </row>
    <row r="79" spans="1:12" s="59" customFormat="1" ht="57.6" customHeight="1" x14ac:dyDescent="0.4">
      <c r="A79" s="60"/>
      <c r="B79" s="5"/>
      <c r="C79" s="49" t="s">
        <v>15</v>
      </c>
      <c r="D79" s="93" t="s">
        <v>239</v>
      </c>
      <c r="E79" s="93">
        <v>100</v>
      </c>
      <c r="F79" s="49"/>
      <c r="G79" s="134">
        <v>2600</v>
      </c>
      <c r="H79" s="134"/>
      <c r="I79" s="134">
        <f t="shared" si="1"/>
        <v>2600</v>
      </c>
      <c r="J79" s="109">
        <v>2600</v>
      </c>
      <c r="K79" s="109"/>
      <c r="L79" s="109">
        <f t="shared" si="0"/>
        <v>2600</v>
      </c>
    </row>
    <row r="80" spans="1:12" s="59" customFormat="1" ht="42" x14ac:dyDescent="0.4">
      <c r="A80" s="60"/>
      <c r="B80" s="5"/>
      <c r="C80" s="49" t="s">
        <v>9</v>
      </c>
      <c r="D80" s="93" t="s">
        <v>239</v>
      </c>
      <c r="E80" s="93">
        <v>200</v>
      </c>
      <c r="F80" s="49">
        <v>9</v>
      </c>
      <c r="G80" s="134">
        <v>900</v>
      </c>
      <c r="H80" s="134"/>
      <c r="I80" s="134">
        <f t="shared" si="1"/>
        <v>900</v>
      </c>
      <c r="J80" s="109">
        <v>900</v>
      </c>
      <c r="K80" s="109"/>
      <c r="L80" s="109">
        <f t="shared" si="0"/>
        <v>900</v>
      </c>
    </row>
    <row r="81" spans="1:12" ht="197.4" customHeight="1" x14ac:dyDescent="0.4">
      <c r="A81" s="10"/>
      <c r="B81" s="5"/>
      <c r="C81" s="19" t="s">
        <v>212</v>
      </c>
      <c r="D81" s="77" t="s">
        <v>240</v>
      </c>
      <c r="E81" s="77"/>
      <c r="F81" s="49"/>
      <c r="G81" s="134">
        <f>G82</f>
        <v>1411.4</v>
      </c>
      <c r="H81" s="134">
        <f>H82</f>
        <v>0</v>
      </c>
      <c r="I81" s="134">
        <f t="shared" si="1"/>
        <v>1411.4</v>
      </c>
      <c r="J81" s="109">
        <f>J82</f>
        <v>1456</v>
      </c>
      <c r="K81" s="109">
        <f>K82</f>
        <v>0</v>
      </c>
      <c r="L81" s="109">
        <f t="shared" si="0"/>
        <v>1456</v>
      </c>
    </row>
    <row r="82" spans="1:12" ht="44.4" customHeight="1" x14ac:dyDescent="0.4">
      <c r="A82" s="10"/>
      <c r="B82" s="5"/>
      <c r="C82" s="49" t="s">
        <v>13</v>
      </c>
      <c r="D82" s="111" t="s">
        <v>240</v>
      </c>
      <c r="E82" s="77">
        <v>600</v>
      </c>
      <c r="F82" s="49"/>
      <c r="G82" s="134">
        <v>1411.4</v>
      </c>
      <c r="H82" s="134"/>
      <c r="I82" s="134">
        <f t="shared" si="1"/>
        <v>1411.4</v>
      </c>
      <c r="J82" s="109">
        <v>1456</v>
      </c>
      <c r="K82" s="109"/>
      <c r="L82" s="109">
        <f t="shared" si="0"/>
        <v>1456</v>
      </c>
    </row>
    <row r="83" spans="1:12" s="59" customFormat="1" ht="126" x14ac:dyDescent="0.4">
      <c r="A83" s="60"/>
      <c r="B83" s="5"/>
      <c r="C83" s="117" t="s">
        <v>175</v>
      </c>
      <c r="D83" s="76" t="s">
        <v>241</v>
      </c>
      <c r="E83" s="77"/>
      <c r="F83" s="49"/>
      <c r="G83" s="134">
        <f>G84</f>
        <v>1898.5</v>
      </c>
      <c r="H83" s="134">
        <f>H84</f>
        <v>0</v>
      </c>
      <c r="I83" s="134">
        <f t="shared" si="1"/>
        <v>1898.5</v>
      </c>
      <c r="J83" s="109">
        <f>J84</f>
        <v>1974.3</v>
      </c>
      <c r="K83" s="109">
        <f>K84</f>
        <v>0</v>
      </c>
      <c r="L83" s="109">
        <f t="shared" si="0"/>
        <v>1974.3</v>
      </c>
    </row>
    <row r="84" spans="1:12" s="59" customFormat="1" ht="42" x14ac:dyDescent="0.4">
      <c r="A84" s="60"/>
      <c r="B84" s="5"/>
      <c r="C84" s="49" t="s">
        <v>13</v>
      </c>
      <c r="D84" s="76" t="s">
        <v>241</v>
      </c>
      <c r="E84" s="77">
        <v>600</v>
      </c>
      <c r="F84" s="49"/>
      <c r="G84" s="134">
        <v>1898.5</v>
      </c>
      <c r="H84" s="134"/>
      <c r="I84" s="134">
        <f t="shared" si="1"/>
        <v>1898.5</v>
      </c>
      <c r="J84" s="109">
        <v>1974.3</v>
      </c>
      <c r="K84" s="109"/>
      <c r="L84" s="109">
        <f t="shared" si="0"/>
        <v>1974.3</v>
      </c>
    </row>
    <row r="85" spans="1:12" ht="63.6" customHeight="1" x14ac:dyDescent="0.4">
      <c r="A85" s="10"/>
      <c r="B85" s="5"/>
      <c r="C85" s="19" t="s">
        <v>192</v>
      </c>
      <c r="D85" s="77" t="s">
        <v>242</v>
      </c>
      <c r="E85" s="77"/>
      <c r="F85" s="49"/>
      <c r="G85" s="134">
        <f>G86</f>
        <v>31953.8</v>
      </c>
      <c r="H85" s="134">
        <f>H86</f>
        <v>-31953.8</v>
      </c>
      <c r="I85" s="134">
        <f t="shared" si="1"/>
        <v>0</v>
      </c>
      <c r="J85" s="109">
        <f>J86</f>
        <v>0</v>
      </c>
      <c r="K85" s="109">
        <f>K86</f>
        <v>0</v>
      </c>
      <c r="L85" s="109">
        <f t="shared" si="0"/>
        <v>0</v>
      </c>
    </row>
    <row r="86" spans="1:12" ht="46.5" customHeight="1" x14ac:dyDescent="0.4">
      <c r="A86" s="10"/>
      <c r="B86" s="5"/>
      <c r="C86" s="40" t="s">
        <v>13</v>
      </c>
      <c r="D86" s="77" t="s">
        <v>242</v>
      </c>
      <c r="E86" s="77">
        <v>600</v>
      </c>
      <c r="F86" s="49"/>
      <c r="G86" s="134">
        <v>31953.8</v>
      </c>
      <c r="H86" s="134">
        <v>-31953.8</v>
      </c>
      <c r="I86" s="134">
        <f t="shared" si="1"/>
        <v>0</v>
      </c>
      <c r="J86" s="109">
        <v>0</v>
      </c>
      <c r="K86" s="109">
        <v>0</v>
      </c>
      <c r="L86" s="109">
        <f t="shared" si="0"/>
        <v>0</v>
      </c>
    </row>
    <row r="87" spans="1:12" ht="72" customHeight="1" x14ac:dyDescent="0.4">
      <c r="A87" s="10"/>
      <c r="B87" s="5"/>
      <c r="C87" s="19" t="s">
        <v>193</v>
      </c>
      <c r="D87" s="77" t="s">
        <v>242</v>
      </c>
      <c r="E87" s="77"/>
      <c r="F87" s="49"/>
      <c r="G87" s="134">
        <f>G88</f>
        <v>1331.5</v>
      </c>
      <c r="H87" s="134">
        <f>H88</f>
        <v>-1331.5</v>
      </c>
      <c r="I87" s="134">
        <f t="shared" si="1"/>
        <v>0</v>
      </c>
      <c r="J87" s="109">
        <f>J88</f>
        <v>1427.8</v>
      </c>
      <c r="K87" s="109">
        <f>K88</f>
        <v>-1427.8</v>
      </c>
      <c r="L87" s="109">
        <f t="shared" si="0"/>
        <v>0</v>
      </c>
    </row>
    <row r="88" spans="1:12" ht="64.5" customHeight="1" x14ac:dyDescent="0.4">
      <c r="A88" s="10"/>
      <c r="B88" s="5"/>
      <c r="C88" s="40" t="s">
        <v>13</v>
      </c>
      <c r="D88" s="77" t="s">
        <v>242</v>
      </c>
      <c r="E88" s="77">
        <v>600</v>
      </c>
      <c r="F88" s="49"/>
      <c r="G88" s="134">
        <v>1331.5</v>
      </c>
      <c r="H88" s="134">
        <v>-1331.5</v>
      </c>
      <c r="I88" s="134">
        <f t="shared" si="1"/>
        <v>0</v>
      </c>
      <c r="J88" s="109">
        <v>1427.8</v>
      </c>
      <c r="K88" s="109">
        <v>-1427.8</v>
      </c>
      <c r="L88" s="109">
        <f t="shared" si="0"/>
        <v>0</v>
      </c>
    </row>
    <row r="89" spans="1:12" s="59" customFormat="1" ht="126" customHeight="1" x14ac:dyDescent="0.4">
      <c r="A89" s="60"/>
      <c r="B89" s="5"/>
      <c r="C89" s="56" t="s">
        <v>449</v>
      </c>
      <c r="D89" s="45" t="s">
        <v>451</v>
      </c>
      <c r="E89" s="45"/>
      <c r="F89" s="49"/>
      <c r="G89" s="134"/>
      <c r="H89" s="134">
        <f>H90</f>
        <v>28167</v>
      </c>
      <c r="I89" s="134">
        <f t="shared" si="1"/>
        <v>28167</v>
      </c>
      <c r="J89" s="109"/>
      <c r="K89" s="109">
        <f>K90</f>
        <v>27418.1</v>
      </c>
      <c r="L89" s="109">
        <f t="shared" si="0"/>
        <v>27418.1</v>
      </c>
    </row>
    <row r="90" spans="1:12" s="59" customFormat="1" ht="64.5" customHeight="1" x14ac:dyDescent="0.4">
      <c r="A90" s="60"/>
      <c r="B90" s="5"/>
      <c r="C90" s="56" t="s">
        <v>13</v>
      </c>
      <c r="D90" s="45" t="s">
        <v>451</v>
      </c>
      <c r="E90" s="45" t="s">
        <v>155</v>
      </c>
      <c r="F90" s="49"/>
      <c r="G90" s="134"/>
      <c r="H90" s="134">
        <v>28167</v>
      </c>
      <c r="I90" s="134">
        <f t="shared" si="1"/>
        <v>28167</v>
      </c>
      <c r="J90" s="109"/>
      <c r="K90" s="109">
        <v>27418.1</v>
      </c>
      <c r="L90" s="109">
        <f t="shared" si="0"/>
        <v>27418.1</v>
      </c>
    </row>
    <row r="91" spans="1:12" s="59" customFormat="1" ht="118.8" customHeight="1" x14ac:dyDescent="0.4">
      <c r="A91" s="60"/>
      <c r="B91" s="5"/>
      <c r="C91" s="56" t="s">
        <v>450</v>
      </c>
      <c r="D91" s="45" t="s">
        <v>451</v>
      </c>
      <c r="E91" s="45"/>
      <c r="F91" s="49"/>
      <c r="G91" s="134"/>
      <c r="H91" s="134">
        <f>H92</f>
        <v>1173.7</v>
      </c>
      <c r="I91" s="134">
        <f t="shared" si="1"/>
        <v>1173.7</v>
      </c>
      <c r="J91" s="109"/>
      <c r="K91" s="109">
        <f>K92</f>
        <v>1142.5</v>
      </c>
      <c r="L91" s="109">
        <f t="shared" si="0"/>
        <v>1142.5</v>
      </c>
    </row>
    <row r="92" spans="1:12" s="59" customFormat="1" ht="64.5" customHeight="1" x14ac:dyDescent="0.4">
      <c r="A92" s="60"/>
      <c r="B92" s="5"/>
      <c r="C92" s="56" t="s">
        <v>13</v>
      </c>
      <c r="D92" s="45" t="s">
        <v>451</v>
      </c>
      <c r="E92" s="45" t="s">
        <v>155</v>
      </c>
      <c r="F92" s="49"/>
      <c r="G92" s="134"/>
      <c r="H92" s="134">
        <v>1173.7</v>
      </c>
      <c r="I92" s="134">
        <f t="shared" si="1"/>
        <v>1173.7</v>
      </c>
      <c r="J92" s="109"/>
      <c r="K92" s="109">
        <v>1142.5</v>
      </c>
      <c r="L92" s="109">
        <f t="shared" si="0"/>
        <v>1142.5</v>
      </c>
    </row>
    <row r="93" spans="1:12" s="59" customFormat="1" ht="64.5" customHeight="1" x14ac:dyDescent="0.4">
      <c r="A93" s="60"/>
      <c r="B93" s="5"/>
      <c r="C93" s="19" t="s">
        <v>208</v>
      </c>
      <c r="D93" s="99" t="s">
        <v>243</v>
      </c>
      <c r="E93" s="99"/>
      <c r="F93" s="49"/>
      <c r="G93" s="134">
        <f>G94</f>
        <v>3244.8</v>
      </c>
      <c r="H93" s="134">
        <f>H94</f>
        <v>0</v>
      </c>
      <c r="I93" s="134">
        <f t="shared" si="1"/>
        <v>3244.8</v>
      </c>
      <c r="J93" s="109">
        <f>J94</f>
        <v>3374.5</v>
      </c>
      <c r="K93" s="109">
        <f>K94</f>
        <v>0</v>
      </c>
      <c r="L93" s="109">
        <f t="shared" si="0"/>
        <v>3374.5</v>
      </c>
    </row>
    <row r="94" spans="1:12" s="59" customFormat="1" ht="64.5" customHeight="1" x14ac:dyDescent="0.4">
      <c r="A94" s="60"/>
      <c r="B94" s="5"/>
      <c r="C94" s="40" t="s">
        <v>13</v>
      </c>
      <c r="D94" s="99" t="s">
        <v>243</v>
      </c>
      <c r="E94" s="99" t="s">
        <v>155</v>
      </c>
      <c r="F94" s="49"/>
      <c r="G94" s="134">
        <v>3244.8</v>
      </c>
      <c r="H94" s="134"/>
      <c r="I94" s="134">
        <f t="shared" si="1"/>
        <v>3244.8</v>
      </c>
      <c r="J94" s="109">
        <v>3374.5</v>
      </c>
      <c r="K94" s="109"/>
      <c r="L94" s="109">
        <f t="shared" si="0"/>
        <v>3374.5</v>
      </c>
    </row>
    <row r="95" spans="1:12" s="59" customFormat="1" ht="64.5" customHeight="1" x14ac:dyDescent="0.4">
      <c r="A95" s="60"/>
      <c r="B95" s="5"/>
      <c r="C95" s="19" t="s">
        <v>209</v>
      </c>
      <c r="D95" s="99" t="s">
        <v>243</v>
      </c>
      <c r="E95" s="99"/>
      <c r="F95" s="49"/>
      <c r="G95" s="134">
        <f>G96</f>
        <v>1825.2</v>
      </c>
      <c r="H95" s="134">
        <f>H96</f>
        <v>0</v>
      </c>
      <c r="I95" s="134">
        <f t="shared" si="1"/>
        <v>1825.2</v>
      </c>
      <c r="J95" s="109">
        <f>J96</f>
        <v>1898.2</v>
      </c>
      <c r="K95" s="109">
        <f>K96</f>
        <v>0</v>
      </c>
      <c r="L95" s="109">
        <f t="shared" si="0"/>
        <v>1898.2</v>
      </c>
    </row>
    <row r="96" spans="1:12" s="59" customFormat="1" ht="64.5" customHeight="1" x14ac:dyDescent="0.4">
      <c r="A96" s="60"/>
      <c r="B96" s="5"/>
      <c r="C96" s="40" t="s">
        <v>13</v>
      </c>
      <c r="D96" s="99" t="s">
        <v>243</v>
      </c>
      <c r="E96" s="99" t="s">
        <v>155</v>
      </c>
      <c r="F96" s="49"/>
      <c r="G96" s="134">
        <v>1825.2</v>
      </c>
      <c r="H96" s="134"/>
      <c r="I96" s="134">
        <f t="shared" si="1"/>
        <v>1825.2</v>
      </c>
      <c r="J96" s="109">
        <v>1898.2</v>
      </c>
      <c r="K96" s="109"/>
      <c r="L96" s="109">
        <f t="shared" si="0"/>
        <v>1898.2</v>
      </c>
    </row>
    <row r="97" spans="1:12" ht="81.599999999999994" customHeight="1" x14ac:dyDescent="0.4">
      <c r="A97" s="10"/>
      <c r="B97" s="11">
        <v>2</v>
      </c>
      <c r="C97" s="7" t="s">
        <v>148</v>
      </c>
      <c r="D97" s="51" t="s">
        <v>19</v>
      </c>
      <c r="E97" s="51"/>
      <c r="F97" s="13"/>
      <c r="G97" s="135">
        <f t="shared" ref="G97:K100" si="3">G98</f>
        <v>6348.5</v>
      </c>
      <c r="H97" s="135">
        <f t="shared" si="3"/>
        <v>0</v>
      </c>
      <c r="I97" s="135">
        <f>G97+H97</f>
        <v>6348.5</v>
      </c>
      <c r="J97" s="108">
        <f t="shared" si="3"/>
        <v>6387.1</v>
      </c>
      <c r="K97" s="108">
        <f t="shared" si="3"/>
        <v>0</v>
      </c>
      <c r="L97" s="108">
        <f t="shared" si="0"/>
        <v>6387.1</v>
      </c>
    </row>
    <row r="98" spans="1:12" s="59" customFormat="1" ht="48" customHeight="1" x14ac:dyDescent="0.4">
      <c r="A98" s="60"/>
      <c r="B98" s="11"/>
      <c r="C98" s="56" t="s">
        <v>244</v>
      </c>
      <c r="D98" s="120" t="s">
        <v>22</v>
      </c>
      <c r="E98" s="51"/>
      <c r="F98" s="13"/>
      <c r="G98" s="134">
        <f>G99+G102+G106</f>
        <v>6348.5</v>
      </c>
      <c r="H98" s="134">
        <f>H99+H102+H106</f>
        <v>0</v>
      </c>
      <c r="I98" s="134">
        <f t="shared" ref="I98:I161" si="4">G98+H98</f>
        <v>6348.5</v>
      </c>
      <c r="J98" s="109">
        <f>J99+J102+J106</f>
        <v>6387.1</v>
      </c>
      <c r="K98" s="109">
        <f>K99+K102+K106</f>
        <v>0</v>
      </c>
      <c r="L98" s="109">
        <f t="shared" si="0"/>
        <v>6387.1</v>
      </c>
    </row>
    <row r="99" spans="1:12" ht="72" customHeight="1" x14ac:dyDescent="0.4">
      <c r="A99" s="10"/>
      <c r="B99" s="5"/>
      <c r="C99" s="56" t="s">
        <v>245</v>
      </c>
      <c r="D99" s="77" t="s">
        <v>23</v>
      </c>
      <c r="E99" s="77"/>
      <c r="F99" s="50"/>
      <c r="G99" s="134">
        <f>G100</f>
        <v>46</v>
      </c>
      <c r="H99" s="134">
        <f>H100</f>
        <v>0</v>
      </c>
      <c r="I99" s="134">
        <f t="shared" si="4"/>
        <v>46</v>
      </c>
      <c r="J99" s="109">
        <f>J100</f>
        <v>46</v>
      </c>
      <c r="K99" s="109">
        <f>K100</f>
        <v>0</v>
      </c>
      <c r="L99" s="109">
        <f t="shared" si="0"/>
        <v>46</v>
      </c>
    </row>
    <row r="100" spans="1:12" ht="42" x14ac:dyDescent="0.4">
      <c r="A100" s="10"/>
      <c r="B100" s="5"/>
      <c r="C100" s="28" t="s">
        <v>20</v>
      </c>
      <c r="D100" s="77" t="s">
        <v>246</v>
      </c>
      <c r="E100" s="77"/>
      <c r="F100" s="50"/>
      <c r="G100" s="134">
        <f t="shared" si="3"/>
        <v>46</v>
      </c>
      <c r="H100" s="134">
        <f t="shared" si="3"/>
        <v>0</v>
      </c>
      <c r="I100" s="134">
        <f t="shared" si="4"/>
        <v>46</v>
      </c>
      <c r="J100" s="109">
        <f t="shared" si="3"/>
        <v>46</v>
      </c>
      <c r="K100" s="109">
        <f t="shared" si="3"/>
        <v>0</v>
      </c>
      <c r="L100" s="109">
        <f t="shared" si="0"/>
        <v>46</v>
      </c>
    </row>
    <row r="101" spans="1:12" ht="42" x14ac:dyDescent="0.4">
      <c r="A101" s="10"/>
      <c r="B101" s="5"/>
      <c r="C101" s="28" t="s">
        <v>9</v>
      </c>
      <c r="D101" s="120" t="s">
        <v>246</v>
      </c>
      <c r="E101" s="77">
        <v>200</v>
      </c>
      <c r="F101" s="50">
        <v>13</v>
      </c>
      <c r="G101" s="134">
        <v>46</v>
      </c>
      <c r="H101" s="134"/>
      <c r="I101" s="134">
        <f t="shared" si="4"/>
        <v>46</v>
      </c>
      <c r="J101" s="109">
        <v>46</v>
      </c>
      <c r="K101" s="109"/>
      <c r="L101" s="109">
        <f t="shared" ref="L101:L164" si="5">J101+K101</f>
        <v>46</v>
      </c>
    </row>
    <row r="102" spans="1:12" ht="64.2" customHeight="1" x14ac:dyDescent="0.4">
      <c r="A102" s="10"/>
      <c r="B102" s="5"/>
      <c r="C102" s="55" t="s">
        <v>247</v>
      </c>
      <c r="D102" s="77" t="s">
        <v>248</v>
      </c>
      <c r="E102" s="77"/>
      <c r="F102" s="50"/>
      <c r="G102" s="134">
        <f>G103</f>
        <v>3133</v>
      </c>
      <c r="H102" s="134">
        <f>H103</f>
        <v>0</v>
      </c>
      <c r="I102" s="134">
        <f t="shared" si="4"/>
        <v>3133</v>
      </c>
      <c r="J102" s="109">
        <f>J103</f>
        <v>3133</v>
      </c>
      <c r="K102" s="109">
        <f>K103</f>
        <v>0</v>
      </c>
      <c r="L102" s="109">
        <f t="shared" si="5"/>
        <v>3133</v>
      </c>
    </row>
    <row r="103" spans="1:12" ht="58.95" customHeight="1" x14ac:dyDescent="0.4">
      <c r="A103" s="10"/>
      <c r="B103" s="5"/>
      <c r="C103" s="28" t="s">
        <v>21</v>
      </c>
      <c r="D103" s="77" t="s">
        <v>249</v>
      </c>
      <c r="E103" s="77"/>
      <c r="F103" s="50"/>
      <c r="G103" s="134">
        <f>G104+G105</f>
        <v>3133</v>
      </c>
      <c r="H103" s="134">
        <f>H104+H105</f>
        <v>0</v>
      </c>
      <c r="I103" s="134">
        <f t="shared" si="4"/>
        <v>3133</v>
      </c>
      <c r="J103" s="109">
        <f>J104+J105</f>
        <v>3133</v>
      </c>
      <c r="K103" s="109">
        <f>K104+K105</f>
        <v>0</v>
      </c>
      <c r="L103" s="109">
        <f t="shared" si="5"/>
        <v>3133</v>
      </c>
    </row>
    <row r="104" spans="1:12" ht="42" x14ac:dyDescent="0.4">
      <c r="A104" s="10"/>
      <c r="B104" s="5"/>
      <c r="C104" s="28" t="s">
        <v>9</v>
      </c>
      <c r="D104" s="120" t="s">
        <v>249</v>
      </c>
      <c r="E104" s="77">
        <v>200</v>
      </c>
      <c r="F104" s="50">
        <v>13</v>
      </c>
      <c r="G104" s="134">
        <v>3056</v>
      </c>
      <c r="H104" s="134"/>
      <c r="I104" s="134">
        <f t="shared" si="4"/>
        <v>3056</v>
      </c>
      <c r="J104" s="109">
        <v>3056</v>
      </c>
      <c r="K104" s="109"/>
      <c r="L104" s="109">
        <f t="shared" si="5"/>
        <v>3056</v>
      </c>
    </row>
    <row r="105" spans="1:12" ht="21" x14ac:dyDescent="0.4">
      <c r="A105" s="10"/>
      <c r="B105" s="5"/>
      <c r="C105" s="28" t="s">
        <v>10</v>
      </c>
      <c r="D105" s="120" t="s">
        <v>249</v>
      </c>
      <c r="E105" s="77">
        <v>300</v>
      </c>
      <c r="F105" s="50"/>
      <c r="G105" s="134">
        <v>77</v>
      </c>
      <c r="H105" s="134"/>
      <c r="I105" s="134">
        <f t="shared" si="4"/>
        <v>77</v>
      </c>
      <c r="J105" s="109">
        <v>77</v>
      </c>
      <c r="K105" s="109"/>
      <c r="L105" s="109">
        <f t="shared" si="5"/>
        <v>77</v>
      </c>
    </row>
    <row r="106" spans="1:12" ht="55.95" customHeight="1" x14ac:dyDescent="0.4">
      <c r="A106" s="10"/>
      <c r="B106" s="5"/>
      <c r="C106" s="56" t="s">
        <v>250</v>
      </c>
      <c r="D106" s="77" t="s">
        <v>251</v>
      </c>
      <c r="E106" s="77"/>
      <c r="F106" s="50"/>
      <c r="G106" s="134">
        <f>G107</f>
        <v>3169.5</v>
      </c>
      <c r="H106" s="134">
        <f>H107</f>
        <v>0</v>
      </c>
      <c r="I106" s="134">
        <f t="shared" si="4"/>
        <v>3169.5</v>
      </c>
      <c r="J106" s="109">
        <f>J107</f>
        <v>3208.1</v>
      </c>
      <c r="K106" s="109">
        <f>K107</f>
        <v>0</v>
      </c>
      <c r="L106" s="109">
        <f t="shared" si="5"/>
        <v>3208.1</v>
      </c>
    </row>
    <row r="107" spans="1:12" ht="58.5" customHeight="1" x14ac:dyDescent="0.4">
      <c r="A107" s="10"/>
      <c r="B107" s="5"/>
      <c r="C107" s="28" t="s">
        <v>24</v>
      </c>
      <c r="D107" s="77" t="s">
        <v>252</v>
      </c>
      <c r="E107" s="77"/>
      <c r="F107" s="50"/>
      <c r="G107" s="134">
        <f>G108+G109</f>
        <v>3169.5</v>
      </c>
      <c r="H107" s="134">
        <f>H108+H109</f>
        <v>0</v>
      </c>
      <c r="I107" s="134">
        <f t="shared" si="4"/>
        <v>3169.5</v>
      </c>
      <c r="J107" s="109">
        <f>J108+J109</f>
        <v>3208.1</v>
      </c>
      <c r="K107" s="109">
        <f>K108+K109</f>
        <v>0</v>
      </c>
      <c r="L107" s="109">
        <f t="shared" si="5"/>
        <v>3208.1</v>
      </c>
    </row>
    <row r="108" spans="1:12" s="59" customFormat="1" ht="41.25" customHeight="1" x14ac:dyDescent="0.4">
      <c r="A108" s="60"/>
      <c r="B108" s="181"/>
      <c r="C108" s="187" t="s">
        <v>9</v>
      </c>
      <c r="D108" s="177" t="s">
        <v>252</v>
      </c>
      <c r="E108" s="177">
        <v>200</v>
      </c>
      <c r="F108" s="50">
        <v>13</v>
      </c>
      <c r="G108" s="134">
        <v>3148.5</v>
      </c>
      <c r="H108" s="134"/>
      <c r="I108" s="134">
        <f t="shared" si="4"/>
        <v>3148.5</v>
      </c>
      <c r="J108" s="109">
        <v>3187.1</v>
      </c>
      <c r="K108" s="109"/>
      <c r="L108" s="109">
        <f t="shared" si="5"/>
        <v>3187.1</v>
      </c>
    </row>
    <row r="109" spans="1:12" ht="21" x14ac:dyDescent="0.4">
      <c r="A109" s="10"/>
      <c r="B109" s="182"/>
      <c r="C109" s="188"/>
      <c r="D109" s="178"/>
      <c r="E109" s="178"/>
      <c r="F109" s="50">
        <v>5</v>
      </c>
      <c r="G109" s="134">
        <v>21</v>
      </c>
      <c r="H109" s="134"/>
      <c r="I109" s="134">
        <f t="shared" si="4"/>
        <v>21</v>
      </c>
      <c r="J109" s="109">
        <v>21</v>
      </c>
      <c r="K109" s="109"/>
      <c r="L109" s="109">
        <f t="shared" si="5"/>
        <v>21</v>
      </c>
    </row>
    <row r="110" spans="1:12" ht="40.799999999999997" x14ac:dyDescent="0.4">
      <c r="A110" s="10"/>
      <c r="B110" s="13">
        <v>3</v>
      </c>
      <c r="C110" s="7" t="s">
        <v>136</v>
      </c>
      <c r="D110" s="51" t="s">
        <v>25</v>
      </c>
      <c r="E110" s="51"/>
      <c r="F110" s="13"/>
      <c r="G110" s="135">
        <f>G111</f>
        <v>4105.7</v>
      </c>
      <c r="H110" s="135">
        <f>H111</f>
        <v>0</v>
      </c>
      <c r="I110" s="135">
        <f t="shared" si="4"/>
        <v>4105.7</v>
      </c>
      <c r="J110" s="108">
        <f>J111</f>
        <v>4166.8</v>
      </c>
      <c r="K110" s="108">
        <f>K111</f>
        <v>0</v>
      </c>
      <c r="L110" s="108">
        <f t="shared" si="5"/>
        <v>4166.8</v>
      </c>
    </row>
    <row r="111" spans="1:12" s="59" customFormat="1" ht="21" x14ac:dyDescent="0.4">
      <c r="A111" s="60"/>
      <c r="B111" s="13"/>
      <c r="C111" s="124" t="s">
        <v>217</v>
      </c>
      <c r="D111" s="120" t="s">
        <v>253</v>
      </c>
      <c r="E111" s="51"/>
      <c r="F111" s="13"/>
      <c r="G111" s="134">
        <f>G112+G117</f>
        <v>4105.7</v>
      </c>
      <c r="H111" s="134">
        <f>H112+H117</f>
        <v>0</v>
      </c>
      <c r="I111" s="134">
        <f t="shared" si="4"/>
        <v>4105.7</v>
      </c>
      <c r="J111" s="109">
        <f>J112+J117</f>
        <v>4166.8</v>
      </c>
      <c r="K111" s="109">
        <f>K112+K117</f>
        <v>0</v>
      </c>
      <c r="L111" s="109">
        <f t="shared" si="5"/>
        <v>4166.8</v>
      </c>
    </row>
    <row r="112" spans="1:12" ht="38.4" x14ac:dyDescent="0.4">
      <c r="A112" s="10"/>
      <c r="B112" s="5"/>
      <c r="C112" s="56" t="s">
        <v>254</v>
      </c>
      <c r="D112" s="77" t="s">
        <v>255</v>
      </c>
      <c r="E112" s="77"/>
      <c r="F112" s="50"/>
      <c r="G112" s="134">
        <f>G113+G115</f>
        <v>2905.7</v>
      </c>
      <c r="H112" s="134">
        <f>H113+H115</f>
        <v>0</v>
      </c>
      <c r="I112" s="134">
        <f t="shared" si="4"/>
        <v>2905.7</v>
      </c>
      <c r="J112" s="109">
        <f>J113+J115</f>
        <v>2966.8</v>
      </c>
      <c r="K112" s="109">
        <f>K113+K115</f>
        <v>0</v>
      </c>
      <c r="L112" s="109">
        <f t="shared" si="5"/>
        <v>2966.8</v>
      </c>
    </row>
    <row r="113" spans="1:12" ht="21" x14ac:dyDescent="0.4">
      <c r="A113" s="10"/>
      <c r="B113" s="5"/>
      <c r="C113" s="31" t="s">
        <v>27</v>
      </c>
      <c r="D113" s="79" t="s">
        <v>256</v>
      </c>
      <c r="E113" s="79"/>
      <c r="F113" s="50"/>
      <c r="G113" s="134">
        <f>G114</f>
        <v>1372.4</v>
      </c>
      <c r="H113" s="134">
        <f>H114</f>
        <v>0</v>
      </c>
      <c r="I113" s="134">
        <f t="shared" si="4"/>
        <v>1372.4</v>
      </c>
      <c r="J113" s="109">
        <f>J114</f>
        <v>1372.4</v>
      </c>
      <c r="K113" s="109">
        <f>K114</f>
        <v>0</v>
      </c>
      <c r="L113" s="109">
        <f t="shared" si="5"/>
        <v>1372.4</v>
      </c>
    </row>
    <row r="114" spans="1:12" ht="42" x14ac:dyDescent="0.4">
      <c r="A114" s="10"/>
      <c r="B114" s="5"/>
      <c r="C114" s="49" t="s">
        <v>26</v>
      </c>
      <c r="D114" s="77" t="s">
        <v>256</v>
      </c>
      <c r="E114" s="77">
        <v>600</v>
      </c>
      <c r="F114" s="22">
        <v>7</v>
      </c>
      <c r="G114" s="134">
        <v>1372.4</v>
      </c>
      <c r="H114" s="134"/>
      <c r="I114" s="134">
        <f t="shared" si="4"/>
        <v>1372.4</v>
      </c>
      <c r="J114" s="109">
        <v>1372.4</v>
      </c>
      <c r="K114" s="109"/>
      <c r="L114" s="109">
        <f t="shared" si="5"/>
        <v>1372.4</v>
      </c>
    </row>
    <row r="115" spans="1:12" s="59" customFormat="1" ht="76.8" x14ac:dyDescent="0.4">
      <c r="A115" s="60"/>
      <c r="B115" s="5"/>
      <c r="C115" s="44" t="s">
        <v>167</v>
      </c>
      <c r="D115" s="45" t="s">
        <v>257</v>
      </c>
      <c r="E115" s="45"/>
      <c r="F115" s="50"/>
      <c r="G115" s="134">
        <f>G116</f>
        <v>1533.3</v>
      </c>
      <c r="H115" s="134">
        <f>H116</f>
        <v>0</v>
      </c>
      <c r="I115" s="134">
        <f t="shared" si="4"/>
        <v>1533.3</v>
      </c>
      <c r="J115" s="109">
        <f>J116</f>
        <v>1594.4</v>
      </c>
      <c r="K115" s="109">
        <f>K116</f>
        <v>0</v>
      </c>
      <c r="L115" s="109">
        <f t="shared" si="5"/>
        <v>1594.4</v>
      </c>
    </row>
    <row r="116" spans="1:12" s="59" customFormat="1" ht="38.4" x14ac:dyDescent="0.4">
      <c r="A116" s="60"/>
      <c r="B116" s="5"/>
      <c r="C116" s="44" t="s">
        <v>13</v>
      </c>
      <c r="D116" s="45" t="s">
        <v>257</v>
      </c>
      <c r="E116" s="45" t="s">
        <v>155</v>
      </c>
      <c r="F116" s="50"/>
      <c r="G116" s="134">
        <v>1533.3</v>
      </c>
      <c r="H116" s="134"/>
      <c r="I116" s="134">
        <f t="shared" si="4"/>
        <v>1533.3</v>
      </c>
      <c r="J116" s="109">
        <v>1594.4</v>
      </c>
      <c r="K116" s="109"/>
      <c r="L116" s="109">
        <f t="shared" si="5"/>
        <v>1594.4</v>
      </c>
    </row>
    <row r="117" spans="1:12" s="59" customFormat="1" ht="66" customHeight="1" x14ac:dyDescent="0.4">
      <c r="A117" s="60"/>
      <c r="B117" s="5"/>
      <c r="C117" s="44" t="s">
        <v>260</v>
      </c>
      <c r="D117" s="45" t="s">
        <v>258</v>
      </c>
      <c r="E117" s="45"/>
      <c r="F117" s="22"/>
      <c r="G117" s="134">
        <f>G118</f>
        <v>1200</v>
      </c>
      <c r="H117" s="134">
        <f>H118</f>
        <v>0</v>
      </c>
      <c r="I117" s="134">
        <f t="shared" si="4"/>
        <v>1200</v>
      </c>
      <c r="J117" s="109">
        <f>J118</f>
        <v>1200</v>
      </c>
      <c r="K117" s="109">
        <f>K118</f>
        <v>0</v>
      </c>
      <c r="L117" s="109">
        <f t="shared" si="5"/>
        <v>1200</v>
      </c>
    </row>
    <row r="118" spans="1:12" s="59" customFormat="1" ht="21" x14ac:dyDescent="0.4">
      <c r="A118" s="60"/>
      <c r="B118" s="5"/>
      <c r="C118" s="44" t="s">
        <v>180</v>
      </c>
      <c r="D118" s="45" t="s">
        <v>259</v>
      </c>
      <c r="E118" s="45"/>
      <c r="F118" s="22"/>
      <c r="G118" s="134">
        <f t="shared" ref="G118:K118" si="6">G119</f>
        <v>1200</v>
      </c>
      <c r="H118" s="134">
        <f t="shared" si="6"/>
        <v>0</v>
      </c>
      <c r="I118" s="134">
        <f t="shared" si="4"/>
        <v>1200</v>
      </c>
      <c r="J118" s="109">
        <f t="shared" si="6"/>
        <v>1200</v>
      </c>
      <c r="K118" s="109">
        <f t="shared" si="6"/>
        <v>0</v>
      </c>
      <c r="L118" s="109">
        <f t="shared" si="5"/>
        <v>1200</v>
      </c>
    </row>
    <row r="119" spans="1:12" s="59" customFormat="1" ht="38.4" x14ac:dyDescent="0.4">
      <c r="A119" s="60"/>
      <c r="B119" s="5"/>
      <c r="C119" s="56" t="s">
        <v>9</v>
      </c>
      <c r="D119" s="45" t="s">
        <v>259</v>
      </c>
      <c r="E119" s="45" t="s">
        <v>154</v>
      </c>
      <c r="F119" s="22"/>
      <c r="G119" s="134">
        <v>1200</v>
      </c>
      <c r="H119" s="134"/>
      <c r="I119" s="134">
        <f t="shared" si="4"/>
        <v>1200</v>
      </c>
      <c r="J119" s="109">
        <v>1200</v>
      </c>
      <c r="K119" s="109"/>
      <c r="L119" s="109">
        <f t="shared" si="5"/>
        <v>1200</v>
      </c>
    </row>
    <row r="120" spans="1:12" ht="81.75" customHeight="1" x14ac:dyDescent="0.4">
      <c r="A120" s="10"/>
      <c r="B120" s="11">
        <v>4</v>
      </c>
      <c r="C120" s="7" t="s">
        <v>135</v>
      </c>
      <c r="D120" s="51" t="s">
        <v>28</v>
      </c>
      <c r="E120" s="51"/>
      <c r="F120" s="13"/>
      <c r="G120" s="135">
        <f t="shared" ref="G120:K129" si="7">G121</f>
        <v>7068.6</v>
      </c>
      <c r="H120" s="135">
        <f t="shared" si="7"/>
        <v>0</v>
      </c>
      <c r="I120" s="135">
        <f t="shared" si="4"/>
        <v>7068.6</v>
      </c>
      <c r="J120" s="108">
        <f t="shared" si="7"/>
        <v>14642.4</v>
      </c>
      <c r="K120" s="108">
        <f t="shared" si="7"/>
        <v>0</v>
      </c>
      <c r="L120" s="108">
        <f t="shared" si="5"/>
        <v>14642.4</v>
      </c>
    </row>
    <row r="121" spans="1:12" s="59" customFormat="1" ht="39.75" customHeight="1" x14ac:dyDescent="0.4">
      <c r="A121" s="60"/>
      <c r="B121" s="11"/>
      <c r="C121" s="124" t="s">
        <v>217</v>
      </c>
      <c r="D121" s="120" t="s">
        <v>261</v>
      </c>
      <c r="E121" s="51"/>
      <c r="F121" s="13"/>
      <c r="G121" s="134">
        <f>G122+G125+G128</f>
        <v>7068.6</v>
      </c>
      <c r="H121" s="134">
        <f>H122+H125+H128</f>
        <v>0</v>
      </c>
      <c r="I121" s="134">
        <f t="shared" si="4"/>
        <v>7068.6</v>
      </c>
      <c r="J121" s="134">
        <f>J122+J125+J128</f>
        <v>14642.4</v>
      </c>
      <c r="K121" s="134">
        <f>K122+K125+K128</f>
        <v>0</v>
      </c>
      <c r="L121" s="109">
        <f t="shared" si="5"/>
        <v>14642.4</v>
      </c>
    </row>
    <row r="122" spans="1:12" s="59" customFormat="1" ht="91.2" customHeight="1" x14ac:dyDescent="0.4">
      <c r="A122" s="60"/>
      <c r="B122" s="5"/>
      <c r="C122" s="88" t="s">
        <v>262</v>
      </c>
      <c r="D122" s="82" t="s">
        <v>263</v>
      </c>
      <c r="E122" s="82"/>
      <c r="F122" s="50"/>
      <c r="G122" s="134">
        <f t="shared" si="7"/>
        <v>3479.7</v>
      </c>
      <c r="H122" s="134">
        <f t="shared" si="7"/>
        <v>0</v>
      </c>
      <c r="I122" s="134">
        <f t="shared" si="4"/>
        <v>3479.7</v>
      </c>
      <c r="J122" s="109">
        <f t="shared" si="7"/>
        <v>1243.5</v>
      </c>
      <c r="K122" s="109">
        <f t="shared" si="7"/>
        <v>0</v>
      </c>
      <c r="L122" s="109">
        <f t="shared" si="5"/>
        <v>1243.5</v>
      </c>
    </row>
    <row r="123" spans="1:12" s="59" customFormat="1" ht="51" customHeight="1" x14ac:dyDescent="0.4">
      <c r="A123" s="60"/>
      <c r="B123" s="5"/>
      <c r="C123" s="88" t="s">
        <v>181</v>
      </c>
      <c r="D123" s="82" t="s">
        <v>264</v>
      </c>
      <c r="E123" s="82"/>
      <c r="F123" s="50"/>
      <c r="G123" s="134">
        <f t="shared" si="7"/>
        <v>3479.7</v>
      </c>
      <c r="H123" s="134">
        <f t="shared" si="7"/>
        <v>0</v>
      </c>
      <c r="I123" s="134">
        <f t="shared" si="4"/>
        <v>3479.7</v>
      </c>
      <c r="J123" s="109">
        <f t="shared" si="7"/>
        <v>1243.5</v>
      </c>
      <c r="K123" s="109">
        <f t="shared" si="7"/>
        <v>0</v>
      </c>
      <c r="L123" s="109">
        <f t="shared" si="5"/>
        <v>1243.5</v>
      </c>
    </row>
    <row r="124" spans="1:12" s="59" customFormat="1" ht="42" x14ac:dyDescent="0.4">
      <c r="A124" s="60"/>
      <c r="B124" s="5"/>
      <c r="C124" s="88" t="s">
        <v>9</v>
      </c>
      <c r="D124" s="120" t="s">
        <v>264</v>
      </c>
      <c r="E124" s="82" t="s">
        <v>154</v>
      </c>
      <c r="F124" s="50"/>
      <c r="G124" s="134">
        <v>3479.7</v>
      </c>
      <c r="H124" s="134"/>
      <c r="I124" s="134">
        <f t="shared" si="4"/>
        <v>3479.7</v>
      </c>
      <c r="J124" s="109">
        <v>1243.5</v>
      </c>
      <c r="K124" s="109"/>
      <c r="L124" s="109">
        <f t="shared" si="5"/>
        <v>1243.5</v>
      </c>
    </row>
    <row r="125" spans="1:12" s="59" customFormat="1" ht="57.6" x14ac:dyDescent="0.4">
      <c r="A125" s="60"/>
      <c r="B125" s="5"/>
      <c r="C125" s="56" t="s">
        <v>433</v>
      </c>
      <c r="D125" s="45" t="s">
        <v>435</v>
      </c>
      <c r="E125" s="45"/>
      <c r="F125" s="50"/>
      <c r="G125" s="131">
        <f t="shared" ref="G125:K126" si="8">G126</f>
        <v>3588.9</v>
      </c>
      <c r="H125" s="131">
        <f t="shared" si="8"/>
        <v>0</v>
      </c>
      <c r="I125" s="134">
        <f t="shared" si="4"/>
        <v>3588.9</v>
      </c>
      <c r="J125" s="131">
        <f t="shared" si="8"/>
        <v>12937.3</v>
      </c>
      <c r="K125" s="131">
        <f t="shared" si="8"/>
        <v>0</v>
      </c>
      <c r="L125" s="109">
        <f t="shared" si="5"/>
        <v>12937.3</v>
      </c>
    </row>
    <row r="126" spans="1:12" s="59" customFormat="1" ht="21" x14ac:dyDescent="0.4">
      <c r="A126" s="60"/>
      <c r="B126" s="5"/>
      <c r="C126" s="130" t="s">
        <v>434</v>
      </c>
      <c r="D126" s="45" t="s">
        <v>436</v>
      </c>
      <c r="E126" s="45"/>
      <c r="F126" s="50"/>
      <c r="G126" s="131">
        <f t="shared" si="8"/>
        <v>3588.9</v>
      </c>
      <c r="H126" s="131">
        <f t="shared" si="8"/>
        <v>0</v>
      </c>
      <c r="I126" s="134">
        <f t="shared" si="4"/>
        <v>3588.9</v>
      </c>
      <c r="J126" s="131">
        <f t="shared" si="8"/>
        <v>12937.3</v>
      </c>
      <c r="K126" s="131">
        <f t="shared" si="8"/>
        <v>0</v>
      </c>
      <c r="L126" s="109">
        <f t="shared" si="5"/>
        <v>12937.3</v>
      </c>
    </row>
    <row r="127" spans="1:12" s="59" customFormat="1" ht="38.4" x14ac:dyDescent="0.4">
      <c r="A127" s="60"/>
      <c r="B127" s="5"/>
      <c r="C127" s="56" t="s">
        <v>9</v>
      </c>
      <c r="D127" s="45" t="s">
        <v>436</v>
      </c>
      <c r="E127" s="45" t="s">
        <v>154</v>
      </c>
      <c r="F127" s="50"/>
      <c r="G127" s="131">
        <v>3588.9</v>
      </c>
      <c r="H127" s="131"/>
      <c r="I127" s="134">
        <f t="shared" si="4"/>
        <v>3588.9</v>
      </c>
      <c r="J127" s="131">
        <v>12937.3</v>
      </c>
      <c r="K127" s="131"/>
      <c r="L127" s="109">
        <f t="shared" si="5"/>
        <v>12937.3</v>
      </c>
    </row>
    <row r="128" spans="1:12" s="59" customFormat="1" ht="57.6" x14ac:dyDescent="0.4">
      <c r="A128" s="60"/>
      <c r="B128" s="5"/>
      <c r="C128" s="105" t="s">
        <v>265</v>
      </c>
      <c r="D128" s="106" t="s">
        <v>266</v>
      </c>
      <c r="E128" s="106"/>
      <c r="F128" s="50"/>
      <c r="G128" s="134">
        <f t="shared" si="7"/>
        <v>0</v>
      </c>
      <c r="H128" s="134">
        <f t="shared" si="7"/>
        <v>0</v>
      </c>
      <c r="I128" s="134">
        <f t="shared" si="4"/>
        <v>0</v>
      </c>
      <c r="J128" s="109">
        <f t="shared" si="7"/>
        <v>461.6</v>
      </c>
      <c r="K128" s="109">
        <f t="shared" si="7"/>
        <v>0</v>
      </c>
      <c r="L128" s="109">
        <f t="shared" si="5"/>
        <v>461.6</v>
      </c>
    </row>
    <row r="129" spans="1:12" s="59" customFormat="1" ht="21" x14ac:dyDescent="0.4">
      <c r="A129" s="60"/>
      <c r="B129" s="5"/>
      <c r="C129" s="103" t="s">
        <v>41</v>
      </c>
      <c r="D129" s="106" t="s">
        <v>267</v>
      </c>
      <c r="E129" s="106"/>
      <c r="F129" s="50"/>
      <c r="G129" s="134">
        <f t="shared" si="7"/>
        <v>0</v>
      </c>
      <c r="H129" s="134">
        <f t="shared" si="7"/>
        <v>0</v>
      </c>
      <c r="I129" s="134">
        <f t="shared" si="4"/>
        <v>0</v>
      </c>
      <c r="J129" s="109">
        <f t="shared" si="7"/>
        <v>461.6</v>
      </c>
      <c r="K129" s="109">
        <f t="shared" si="7"/>
        <v>0</v>
      </c>
      <c r="L129" s="109">
        <f t="shared" si="5"/>
        <v>461.6</v>
      </c>
    </row>
    <row r="130" spans="1:12" s="59" customFormat="1" ht="38.4" x14ac:dyDescent="0.4">
      <c r="A130" s="60"/>
      <c r="B130" s="5"/>
      <c r="C130" s="104" t="s">
        <v>9</v>
      </c>
      <c r="D130" s="106" t="s">
        <v>267</v>
      </c>
      <c r="E130" s="106" t="s">
        <v>154</v>
      </c>
      <c r="F130" s="50"/>
      <c r="G130" s="134">
        <v>0</v>
      </c>
      <c r="H130" s="134">
        <v>0</v>
      </c>
      <c r="I130" s="134">
        <f t="shared" si="4"/>
        <v>0</v>
      </c>
      <c r="J130" s="109">
        <v>461.6</v>
      </c>
      <c r="K130" s="109"/>
      <c r="L130" s="109">
        <f t="shared" si="5"/>
        <v>461.6</v>
      </c>
    </row>
    <row r="131" spans="1:12" s="16" customFormat="1" ht="78.75" customHeight="1" x14ac:dyDescent="0.4">
      <c r="A131" s="33"/>
      <c r="B131" s="17">
        <v>5</v>
      </c>
      <c r="C131" s="18" t="s">
        <v>134</v>
      </c>
      <c r="D131" s="53" t="s">
        <v>31</v>
      </c>
      <c r="E131" s="53"/>
      <c r="F131" s="23"/>
      <c r="G131" s="135">
        <f t="shared" ref="G131:K132" si="9">G132</f>
        <v>2374.1000000000004</v>
      </c>
      <c r="H131" s="135">
        <f t="shared" si="9"/>
        <v>974.5</v>
      </c>
      <c r="I131" s="135">
        <f t="shared" si="4"/>
        <v>3348.6000000000004</v>
      </c>
      <c r="J131" s="108">
        <f t="shared" si="9"/>
        <v>854.7</v>
      </c>
      <c r="K131" s="108">
        <f t="shared" si="9"/>
        <v>2895.8</v>
      </c>
      <c r="L131" s="108">
        <f t="shared" si="5"/>
        <v>3750.5</v>
      </c>
    </row>
    <row r="132" spans="1:12" s="16" customFormat="1" ht="38.25" customHeight="1" x14ac:dyDescent="0.4">
      <c r="A132" s="33"/>
      <c r="B132" s="17"/>
      <c r="C132" s="124" t="s">
        <v>217</v>
      </c>
      <c r="D132" s="125" t="s">
        <v>268</v>
      </c>
      <c r="E132" s="53"/>
      <c r="F132" s="23"/>
      <c r="G132" s="134">
        <f t="shared" si="9"/>
        <v>2374.1000000000004</v>
      </c>
      <c r="H132" s="134">
        <f t="shared" si="9"/>
        <v>974.5</v>
      </c>
      <c r="I132" s="134">
        <f t="shared" si="4"/>
        <v>3348.6000000000004</v>
      </c>
      <c r="J132" s="109">
        <f t="shared" si="9"/>
        <v>854.7</v>
      </c>
      <c r="K132" s="109">
        <f t="shared" si="9"/>
        <v>2895.8</v>
      </c>
      <c r="L132" s="109">
        <f t="shared" si="5"/>
        <v>3750.5</v>
      </c>
    </row>
    <row r="133" spans="1:12" ht="59.4" customHeight="1" x14ac:dyDescent="0.4">
      <c r="A133" s="10"/>
      <c r="B133" s="5"/>
      <c r="C133" s="28" t="s">
        <v>269</v>
      </c>
      <c r="D133" s="77" t="s">
        <v>270</v>
      </c>
      <c r="E133" s="77"/>
      <c r="F133" s="50"/>
      <c r="G133" s="134">
        <f>G134+G136</f>
        <v>2374.1000000000004</v>
      </c>
      <c r="H133" s="134">
        <f>H134+H136</f>
        <v>974.5</v>
      </c>
      <c r="I133" s="134">
        <f t="shared" si="4"/>
        <v>3348.6000000000004</v>
      </c>
      <c r="J133" s="109">
        <f>J134+J136</f>
        <v>854.7</v>
      </c>
      <c r="K133" s="109">
        <f>K134+K136</f>
        <v>2895.8</v>
      </c>
      <c r="L133" s="109">
        <f t="shared" si="5"/>
        <v>3750.5</v>
      </c>
    </row>
    <row r="134" spans="1:12" ht="46.2" customHeight="1" x14ac:dyDescent="0.4">
      <c r="A134" s="10"/>
      <c r="B134" s="5"/>
      <c r="C134" s="44" t="s">
        <v>205</v>
      </c>
      <c r="D134" s="77" t="s">
        <v>271</v>
      </c>
      <c r="E134" s="77"/>
      <c r="F134" s="50"/>
      <c r="G134" s="134">
        <f>G135</f>
        <v>1519.4</v>
      </c>
      <c r="H134" s="134">
        <f>H135</f>
        <v>623.70000000000005</v>
      </c>
      <c r="I134" s="134">
        <f t="shared" si="4"/>
        <v>2143.1000000000004</v>
      </c>
      <c r="J134" s="109">
        <f>J135</f>
        <v>0</v>
      </c>
      <c r="K134" s="109">
        <f>K135</f>
        <v>2400.3000000000002</v>
      </c>
      <c r="L134" s="109">
        <f t="shared" si="5"/>
        <v>2400.3000000000002</v>
      </c>
    </row>
    <row r="135" spans="1:12" ht="36.75" customHeight="1" x14ac:dyDescent="0.4">
      <c r="A135" s="10"/>
      <c r="B135" s="3"/>
      <c r="C135" s="28" t="s">
        <v>10</v>
      </c>
      <c r="D135" s="77" t="s">
        <v>271</v>
      </c>
      <c r="E135" s="77">
        <v>300</v>
      </c>
      <c r="F135" s="50">
        <v>3</v>
      </c>
      <c r="G135" s="134">
        <v>1519.4</v>
      </c>
      <c r="H135" s="134">
        <v>623.70000000000005</v>
      </c>
      <c r="I135" s="134">
        <f t="shared" si="4"/>
        <v>2143.1000000000004</v>
      </c>
      <c r="J135" s="109">
        <v>0</v>
      </c>
      <c r="K135" s="109">
        <v>2400.3000000000002</v>
      </c>
      <c r="L135" s="109">
        <f t="shared" si="5"/>
        <v>2400.3000000000002</v>
      </c>
    </row>
    <row r="136" spans="1:12" ht="53.4" customHeight="1" x14ac:dyDescent="0.4">
      <c r="A136" s="10"/>
      <c r="B136" s="3"/>
      <c r="C136" s="44" t="s">
        <v>206</v>
      </c>
      <c r="D136" s="77" t="s">
        <v>271</v>
      </c>
      <c r="E136" s="77"/>
      <c r="F136" s="50"/>
      <c r="G136" s="134">
        <f>G137</f>
        <v>854.7</v>
      </c>
      <c r="H136" s="134">
        <f>H137</f>
        <v>350.8</v>
      </c>
      <c r="I136" s="134">
        <f t="shared" si="4"/>
        <v>1205.5</v>
      </c>
      <c r="J136" s="109">
        <f>J137</f>
        <v>854.7</v>
      </c>
      <c r="K136" s="109">
        <f>K137</f>
        <v>495.5</v>
      </c>
      <c r="L136" s="109">
        <f t="shared" si="5"/>
        <v>1350.2</v>
      </c>
    </row>
    <row r="137" spans="1:12" ht="21" x14ac:dyDescent="0.4">
      <c r="A137" s="10"/>
      <c r="B137" s="3"/>
      <c r="C137" s="28" t="s">
        <v>10</v>
      </c>
      <c r="D137" s="77" t="s">
        <v>271</v>
      </c>
      <c r="E137" s="77">
        <v>300</v>
      </c>
      <c r="F137" s="50"/>
      <c r="G137" s="134">
        <v>854.7</v>
      </c>
      <c r="H137" s="134">
        <v>350.8</v>
      </c>
      <c r="I137" s="134">
        <f t="shared" si="4"/>
        <v>1205.5</v>
      </c>
      <c r="J137" s="109">
        <v>854.7</v>
      </c>
      <c r="K137" s="109">
        <v>495.5</v>
      </c>
      <c r="L137" s="109">
        <f t="shared" si="5"/>
        <v>1350.2</v>
      </c>
    </row>
    <row r="138" spans="1:12" ht="109.5" customHeight="1" x14ac:dyDescent="0.4">
      <c r="A138" s="10"/>
      <c r="B138" s="11">
        <v>6</v>
      </c>
      <c r="C138" s="7" t="s">
        <v>133</v>
      </c>
      <c r="D138" s="51" t="s">
        <v>32</v>
      </c>
      <c r="E138" s="51"/>
      <c r="F138" s="13"/>
      <c r="G138" s="135">
        <f t="shared" ref="G138:K141" si="10">G139</f>
        <v>2912.5</v>
      </c>
      <c r="H138" s="135">
        <f t="shared" si="10"/>
        <v>0</v>
      </c>
      <c r="I138" s="135">
        <f t="shared" si="4"/>
        <v>2912.5</v>
      </c>
      <c r="J138" s="108">
        <f t="shared" si="10"/>
        <v>2912.5</v>
      </c>
      <c r="K138" s="108">
        <f t="shared" si="10"/>
        <v>0</v>
      </c>
      <c r="L138" s="108">
        <f t="shared" si="5"/>
        <v>2912.5</v>
      </c>
    </row>
    <row r="139" spans="1:12" s="59" customFormat="1" ht="44.25" customHeight="1" x14ac:dyDescent="0.4">
      <c r="A139" s="60"/>
      <c r="B139" s="11"/>
      <c r="C139" s="124" t="s">
        <v>217</v>
      </c>
      <c r="D139" s="125" t="s">
        <v>272</v>
      </c>
      <c r="E139" s="51"/>
      <c r="F139" s="13"/>
      <c r="G139" s="134">
        <f>G140+G143</f>
        <v>2912.5</v>
      </c>
      <c r="H139" s="134">
        <f>H140+H143</f>
        <v>0</v>
      </c>
      <c r="I139" s="134">
        <f t="shared" si="4"/>
        <v>2912.5</v>
      </c>
      <c r="J139" s="109">
        <f>J140+J143</f>
        <v>2912.5</v>
      </c>
      <c r="K139" s="109">
        <f>K140+K143</f>
        <v>0</v>
      </c>
      <c r="L139" s="109">
        <f t="shared" si="5"/>
        <v>2912.5</v>
      </c>
    </row>
    <row r="140" spans="1:12" ht="84.75" customHeight="1" x14ac:dyDescent="0.4">
      <c r="A140" s="10"/>
      <c r="B140" s="5"/>
      <c r="C140" s="28" t="s">
        <v>440</v>
      </c>
      <c r="D140" s="77" t="s">
        <v>273</v>
      </c>
      <c r="E140" s="77"/>
      <c r="F140" s="50"/>
      <c r="G140" s="134">
        <f t="shared" si="10"/>
        <v>40</v>
      </c>
      <c r="H140" s="134">
        <f t="shared" si="10"/>
        <v>0</v>
      </c>
      <c r="I140" s="134">
        <f t="shared" si="4"/>
        <v>40</v>
      </c>
      <c r="J140" s="109">
        <f t="shared" si="10"/>
        <v>40</v>
      </c>
      <c r="K140" s="109">
        <f t="shared" si="10"/>
        <v>0</v>
      </c>
      <c r="L140" s="109">
        <f t="shared" si="5"/>
        <v>40</v>
      </c>
    </row>
    <row r="141" spans="1:12" ht="51.75" customHeight="1" x14ac:dyDescent="0.4">
      <c r="A141" s="10"/>
      <c r="B141" s="5"/>
      <c r="C141" s="30" t="s">
        <v>33</v>
      </c>
      <c r="D141" s="77" t="s">
        <v>274</v>
      </c>
      <c r="E141" s="77"/>
      <c r="F141" s="50"/>
      <c r="G141" s="134">
        <f t="shared" si="10"/>
        <v>40</v>
      </c>
      <c r="H141" s="134">
        <f t="shared" si="10"/>
        <v>0</v>
      </c>
      <c r="I141" s="134">
        <f t="shared" si="4"/>
        <v>40</v>
      </c>
      <c r="J141" s="109">
        <f t="shared" si="10"/>
        <v>40</v>
      </c>
      <c r="K141" s="109">
        <f t="shared" si="10"/>
        <v>0</v>
      </c>
      <c r="L141" s="109">
        <f t="shared" si="5"/>
        <v>40</v>
      </c>
    </row>
    <row r="142" spans="1:12" ht="56.25" customHeight="1" x14ac:dyDescent="0.4">
      <c r="A142" s="10"/>
      <c r="B142" s="20"/>
      <c r="C142" s="31" t="s">
        <v>9</v>
      </c>
      <c r="D142" s="79" t="s">
        <v>274</v>
      </c>
      <c r="E142" s="79">
        <v>200</v>
      </c>
      <c r="F142" s="50">
        <v>12</v>
      </c>
      <c r="G142" s="134">
        <v>40</v>
      </c>
      <c r="H142" s="134"/>
      <c r="I142" s="134">
        <f t="shared" si="4"/>
        <v>40</v>
      </c>
      <c r="J142" s="109">
        <v>40</v>
      </c>
      <c r="K142" s="109"/>
      <c r="L142" s="109">
        <f t="shared" si="5"/>
        <v>40</v>
      </c>
    </row>
    <row r="143" spans="1:12" ht="99" customHeight="1" x14ac:dyDescent="0.4">
      <c r="A143" s="10"/>
      <c r="B143" s="5"/>
      <c r="C143" s="28" t="s">
        <v>275</v>
      </c>
      <c r="D143" s="77" t="s">
        <v>276</v>
      </c>
      <c r="E143" s="77"/>
      <c r="F143" s="50"/>
      <c r="G143" s="134">
        <f t="shared" ref="G143:K144" si="11">G144</f>
        <v>2872.5</v>
      </c>
      <c r="H143" s="134">
        <f t="shared" si="11"/>
        <v>0</v>
      </c>
      <c r="I143" s="134">
        <f t="shared" si="4"/>
        <v>2872.5</v>
      </c>
      <c r="J143" s="109">
        <f t="shared" si="11"/>
        <v>2872.5</v>
      </c>
      <c r="K143" s="109">
        <f t="shared" si="11"/>
        <v>0</v>
      </c>
      <c r="L143" s="109">
        <f t="shared" si="5"/>
        <v>2872.5</v>
      </c>
    </row>
    <row r="144" spans="1:12" ht="42" x14ac:dyDescent="0.4">
      <c r="A144" s="10"/>
      <c r="B144" s="5"/>
      <c r="C144" s="28" t="s">
        <v>34</v>
      </c>
      <c r="D144" s="77" t="s">
        <v>277</v>
      </c>
      <c r="E144" s="77"/>
      <c r="F144" s="50"/>
      <c r="G144" s="134">
        <f t="shared" si="11"/>
        <v>2872.5</v>
      </c>
      <c r="H144" s="134">
        <f t="shared" si="11"/>
        <v>0</v>
      </c>
      <c r="I144" s="134">
        <f t="shared" si="4"/>
        <v>2872.5</v>
      </c>
      <c r="J144" s="109">
        <f t="shared" si="11"/>
        <v>2872.5</v>
      </c>
      <c r="K144" s="109">
        <f t="shared" si="11"/>
        <v>0</v>
      </c>
      <c r="L144" s="109">
        <f t="shared" si="5"/>
        <v>2872.5</v>
      </c>
    </row>
    <row r="145" spans="1:12" ht="42" x14ac:dyDescent="0.4">
      <c r="A145" s="10"/>
      <c r="B145" s="5"/>
      <c r="C145" s="28" t="s">
        <v>26</v>
      </c>
      <c r="D145" s="77" t="s">
        <v>277</v>
      </c>
      <c r="E145" s="77">
        <v>600</v>
      </c>
      <c r="F145" s="50">
        <v>5</v>
      </c>
      <c r="G145" s="134">
        <v>2872.5</v>
      </c>
      <c r="H145" s="134"/>
      <c r="I145" s="134">
        <f t="shared" si="4"/>
        <v>2872.5</v>
      </c>
      <c r="J145" s="109">
        <v>2872.5</v>
      </c>
      <c r="K145" s="109"/>
      <c r="L145" s="109">
        <f t="shared" si="5"/>
        <v>2872.5</v>
      </c>
    </row>
    <row r="146" spans="1:12" ht="102.6" customHeight="1" x14ac:dyDescent="0.4">
      <c r="A146" s="10"/>
      <c r="B146" s="11">
        <v>7</v>
      </c>
      <c r="C146" s="7" t="s">
        <v>132</v>
      </c>
      <c r="D146" s="51" t="s">
        <v>35</v>
      </c>
      <c r="E146" s="51"/>
      <c r="F146" s="7"/>
      <c r="G146" s="135">
        <f t="shared" ref="G146:K151" si="12">G147</f>
        <v>105</v>
      </c>
      <c r="H146" s="135">
        <f t="shared" si="12"/>
        <v>0</v>
      </c>
      <c r="I146" s="135">
        <f t="shared" si="4"/>
        <v>105</v>
      </c>
      <c r="J146" s="108">
        <f t="shared" si="12"/>
        <v>105</v>
      </c>
      <c r="K146" s="108">
        <f t="shared" si="12"/>
        <v>0</v>
      </c>
      <c r="L146" s="108">
        <f t="shared" si="5"/>
        <v>105</v>
      </c>
    </row>
    <row r="147" spans="1:12" s="59" customFormat="1" ht="39.75" customHeight="1" x14ac:dyDescent="0.4">
      <c r="A147" s="60"/>
      <c r="B147" s="11"/>
      <c r="C147" s="124" t="s">
        <v>217</v>
      </c>
      <c r="D147" s="125" t="s">
        <v>279</v>
      </c>
      <c r="E147" s="51"/>
      <c r="F147" s="7"/>
      <c r="G147" s="134">
        <f t="shared" si="12"/>
        <v>105</v>
      </c>
      <c r="H147" s="134">
        <f t="shared" si="12"/>
        <v>0</v>
      </c>
      <c r="I147" s="134">
        <f t="shared" si="4"/>
        <v>105</v>
      </c>
      <c r="J147" s="109">
        <f t="shared" si="12"/>
        <v>105</v>
      </c>
      <c r="K147" s="109">
        <f t="shared" si="12"/>
        <v>0</v>
      </c>
      <c r="L147" s="109">
        <f t="shared" si="5"/>
        <v>105</v>
      </c>
    </row>
    <row r="148" spans="1:12" s="59" customFormat="1" ht="63" x14ac:dyDescent="0.4">
      <c r="A148" s="60"/>
      <c r="B148" s="5"/>
      <c r="C148" s="55" t="s">
        <v>278</v>
      </c>
      <c r="D148" s="82" t="s">
        <v>280</v>
      </c>
      <c r="E148" s="82"/>
      <c r="F148" s="49"/>
      <c r="G148" s="134">
        <f t="shared" si="12"/>
        <v>105</v>
      </c>
      <c r="H148" s="134">
        <f t="shared" si="12"/>
        <v>0</v>
      </c>
      <c r="I148" s="134">
        <f t="shared" si="4"/>
        <v>105</v>
      </c>
      <c r="J148" s="109">
        <f t="shared" si="12"/>
        <v>105</v>
      </c>
      <c r="K148" s="109">
        <f t="shared" si="12"/>
        <v>0</v>
      </c>
      <c r="L148" s="109">
        <f t="shared" si="5"/>
        <v>105</v>
      </c>
    </row>
    <row r="149" spans="1:12" s="59" customFormat="1" ht="63" x14ac:dyDescent="0.4">
      <c r="A149" s="60"/>
      <c r="B149" s="5"/>
      <c r="C149" s="19" t="s">
        <v>179</v>
      </c>
      <c r="D149" s="82" t="s">
        <v>281</v>
      </c>
      <c r="E149" s="82"/>
      <c r="F149" s="49"/>
      <c r="G149" s="134">
        <f t="shared" si="12"/>
        <v>105</v>
      </c>
      <c r="H149" s="134">
        <f t="shared" si="12"/>
        <v>0</v>
      </c>
      <c r="I149" s="134">
        <f t="shared" si="4"/>
        <v>105</v>
      </c>
      <c r="J149" s="109">
        <f t="shared" si="12"/>
        <v>105</v>
      </c>
      <c r="K149" s="109">
        <f t="shared" si="12"/>
        <v>0</v>
      </c>
      <c r="L149" s="109">
        <f t="shared" si="5"/>
        <v>105</v>
      </c>
    </row>
    <row r="150" spans="1:12" s="59" customFormat="1" ht="38.4" x14ac:dyDescent="0.4">
      <c r="A150" s="60"/>
      <c r="B150" s="5"/>
      <c r="C150" s="56" t="s">
        <v>9</v>
      </c>
      <c r="D150" s="120" t="s">
        <v>281</v>
      </c>
      <c r="E150" s="82">
        <v>200</v>
      </c>
      <c r="F150" s="49"/>
      <c r="G150" s="134">
        <v>105</v>
      </c>
      <c r="H150" s="134"/>
      <c r="I150" s="134">
        <f t="shared" si="4"/>
        <v>105</v>
      </c>
      <c r="J150" s="109">
        <v>105</v>
      </c>
      <c r="K150" s="109"/>
      <c r="L150" s="109">
        <f t="shared" si="5"/>
        <v>105</v>
      </c>
    </row>
    <row r="151" spans="1:12" ht="70.5" customHeight="1" x14ac:dyDescent="0.4">
      <c r="A151" s="10"/>
      <c r="B151" s="11">
        <v>8</v>
      </c>
      <c r="C151" s="7" t="s">
        <v>137</v>
      </c>
      <c r="D151" s="51" t="s">
        <v>36</v>
      </c>
      <c r="E151" s="51"/>
      <c r="F151" s="13"/>
      <c r="G151" s="135">
        <f t="shared" si="12"/>
        <v>10897.9</v>
      </c>
      <c r="H151" s="135">
        <f t="shared" si="12"/>
        <v>0</v>
      </c>
      <c r="I151" s="135">
        <f t="shared" si="4"/>
        <v>10897.9</v>
      </c>
      <c r="J151" s="108">
        <f t="shared" si="12"/>
        <v>10899.9</v>
      </c>
      <c r="K151" s="108">
        <f t="shared" si="12"/>
        <v>0</v>
      </c>
      <c r="L151" s="108">
        <f t="shared" si="5"/>
        <v>10899.9</v>
      </c>
    </row>
    <row r="152" spans="1:12" s="59" customFormat="1" ht="33.75" customHeight="1" x14ac:dyDescent="0.4">
      <c r="A152" s="60"/>
      <c r="B152" s="11"/>
      <c r="C152" s="124" t="s">
        <v>217</v>
      </c>
      <c r="D152" s="125" t="s">
        <v>282</v>
      </c>
      <c r="E152" s="51"/>
      <c r="F152" s="13"/>
      <c r="G152" s="134">
        <f>G153+G157+G161</f>
        <v>10897.9</v>
      </c>
      <c r="H152" s="134">
        <f>H153+H157+H161</f>
        <v>0</v>
      </c>
      <c r="I152" s="134">
        <f t="shared" si="4"/>
        <v>10897.9</v>
      </c>
      <c r="J152" s="109">
        <f>J153+J157+J161</f>
        <v>10899.9</v>
      </c>
      <c r="K152" s="109">
        <f>K153+K157+K161</f>
        <v>0</v>
      </c>
      <c r="L152" s="109">
        <f t="shared" si="5"/>
        <v>10899.9</v>
      </c>
    </row>
    <row r="153" spans="1:12" ht="42" x14ac:dyDescent="0.4">
      <c r="A153" s="10"/>
      <c r="B153" s="5"/>
      <c r="C153" s="28" t="s">
        <v>283</v>
      </c>
      <c r="D153" s="77" t="s">
        <v>284</v>
      </c>
      <c r="E153" s="77"/>
      <c r="F153" s="50"/>
      <c r="G153" s="134">
        <f>G154</f>
        <v>1262.5999999999999</v>
      </c>
      <c r="H153" s="134">
        <f>H154</f>
        <v>0</v>
      </c>
      <c r="I153" s="134">
        <f t="shared" si="4"/>
        <v>1262.5999999999999</v>
      </c>
      <c r="J153" s="109">
        <f>J154</f>
        <v>1262.5999999999999</v>
      </c>
      <c r="K153" s="109">
        <f>K154</f>
        <v>0</v>
      </c>
      <c r="L153" s="109">
        <f t="shared" si="5"/>
        <v>1262.5999999999999</v>
      </c>
    </row>
    <row r="154" spans="1:12" ht="21" x14ac:dyDescent="0.4">
      <c r="A154" s="10"/>
      <c r="B154" s="5"/>
      <c r="C154" s="28" t="s">
        <v>37</v>
      </c>
      <c r="D154" s="77" t="s">
        <v>285</v>
      </c>
      <c r="E154" s="77"/>
      <c r="F154" s="50"/>
      <c r="G154" s="134">
        <f>G155+G156</f>
        <v>1262.5999999999999</v>
      </c>
      <c r="H154" s="134">
        <f>H155+H156</f>
        <v>0</v>
      </c>
      <c r="I154" s="134">
        <f t="shared" si="4"/>
        <v>1262.5999999999999</v>
      </c>
      <c r="J154" s="109">
        <f>J155+J156</f>
        <v>1262.5999999999999</v>
      </c>
      <c r="K154" s="109">
        <f>K155+K156</f>
        <v>0</v>
      </c>
      <c r="L154" s="109">
        <f t="shared" si="5"/>
        <v>1262.5999999999999</v>
      </c>
    </row>
    <row r="155" spans="1:12" ht="42" x14ac:dyDescent="0.4">
      <c r="A155" s="10"/>
      <c r="B155" s="5"/>
      <c r="C155" s="28" t="s">
        <v>9</v>
      </c>
      <c r="D155" s="77" t="s">
        <v>286</v>
      </c>
      <c r="E155" s="77">
        <v>200</v>
      </c>
      <c r="F155" s="50">
        <v>7</v>
      </c>
      <c r="G155" s="134">
        <v>1119</v>
      </c>
      <c r="H155" s="134"/>
      <c r="I155" s="134">
        <f t="shared" si="4"/>
        <v>1119</v>
      </c>
      <c r="J155" s="109">
        <v>1119</v>
      </c>
      <c r="K155" s="109"/>
      <c r="L155" s="109">
        <f t="shared" si="5"/>
        <v>1119</v>
      </c>
    </row>
    <row r="156" spans="1:12" ht="21" x14ac:dyDescent="0.4">
      <c r="A156" s="10"/>
      <c r="B156" s="5"/>
      <c r="C156" s="28" t="s">
        <v>10</v>
      </c>
      <c r="D156" s="77" t="s">
        <v>286</v>
      </c>
      <c r="E156" s="77">
        <v>300</v>
      </c>
      <c r="F156" s="50">
        <v>7</v>
      </c>
      <c r="G156" s="134">
        <v>143.6</v>
      </c>
      <c r="H156" s="134"/>
      <c r="I156" s="134">
        <f t="shared" si="4"/>
        <v>143.6</v>
      </c>
      <c r="J156" s="109">
        <v>143.6</v>
      </c>
      <c r="K156" s="109"/>
      <c r="L156" s="109">
        <f t="shared" si="5"/>
        <v>143.6</v>
      </c>
    </row>
    <row r="157" spans="1:12" ht="42" x14ac:dyDescent="0.4">
      <c r="A157" s="10"/>
      <c r="B157" s="5"/>
      <c r="C157" s="28" t="s">
        <v>287</v>
      </c>
      <c r="D157" s="77" t="s">
        <v>288</v>
      </c>
      <c r="E157" s="77"/>
      <c r="F157" s="50"/>
      <c r="G157" s="134">
        <f>G158</f>
        <v>474.8</v>
      </c>
      <c r="H157" s="134">
        <f>H158</f>
        <v>0</v>
      </c>
      <c r="I157" s="134">
        <f t="shared" si="4"/>
        <v>474.8</v>
      </c>
      <c r="J157" s="109">
        <f>J158</f>
        <v>474.8</v>
      </c>
      <c r="K157" s="109">
        <f>K158</f>
        <v>0</v>
      </c>
      <c r="L157" s="109">
        <f t="shared" si="5"/>
        <v>474.8</v>
      </c>
    </row>
    <row r="158" spans="1:12" ht="21" x14ac:dyDescent="0.4">
      <c r="A158" s="10"/>
      <c r="B158" s="5"/>
      <c r="C158" s="28" t="s">
        <v>37</v>
      </c>
      <c r="D158" s="77" t="s">
        <v>289</v>
      </c>
      <c r="E158" s="77"/>
      <c r="F158" s="50"/>
      <c r="G158" s="134">
        <f>G159+G160</f>
        <v>474.8</v>
      </c>
      <c r="H158" s="134">
        <f>H159+H160</f>
        <v>0</v>
      </c>
      <c r="I158" s="134">
        <f t="shared" si="4"/>
        <v>474.8</v>
      </c>
      <c r="J158" s="109">
        <f>J159+J160</f>
        <v>474.8</v>
      </c>
      <c r="K158" s="109">
        <f>K159+K160</f>
        <v>0</v>
      </c>
      <c r="L158" s="109">
        <f t="shared" si="5"/>
        <v>474.8</v>
      </c>
    </row>
    <row r="159" spans="1:12" ht="101.25" customHeight="1" x14ac:dyDescent="0.4">
      <c r="A159" s="10"/>
      <c r="B159" s="5"/>
      <c r="C159" s="28" t="s">
        <v>38</v>
      </c>
      <c r="D159" s="77" t="s">
        <v>289</v>
      </c>
      <c r="E159" s="77">
        <v>100</v>
      </c>
      <c r="F159" s="50">
        <v>7</v>
      </c>
      <c r="G159" s="134">
        <v>253.8</v>
      </c>
      <c r="H159" s="134"/>
      <c r="I159" s="134">
        <f t="shared" si="4"/>
        <v>253.8</v>
      </c>
      <c r="J159" s="109">
        <v>253.8</v>
      </c>
      <c r="K159" s="109"/>
      <c r="L159" s="109">
        <f t="shared" si="5"/>
        <v>253.8</v>
      </c>
    </row>
    <row r="160" spans="1:12" ht="50.25" customHeight="1" x14ac:dyDescent="0.4">
      <c r="A160" s="10"/>
      <c r="B160" s="5"/>
      <c r="C160" s="28" t="s">
        <v>9</v>
      </c>
      <c r="D160" s="77" t="s">
        <v>289</v>
      </c>
      <c r="E160" s="77">
        <v>200</v>
      </c>
      <c r="F160" s="50">
        <v>7</v>
      </c>
      <c r="G160" s="134">
        <v>221</v>
      </c>
      <c r="H160" s="134"/>
      <c r="I160" s="134">
        <f t="shared" si="4"/>
        <v>221</v>
      </c>
      <c r="J160" s="109">
        <v>221</v>
      </c>
      <c r="K160" s="109"/>
      <c r="L160" s="109">
        <f t="shared" si="5"/>
        <v>221</v>
      </c>
    </row>
    <row r="161" spans="1:12" ht="105" customHeight="1" x14ac:dyDescent="0.4">
      <c r="A161" s="10"/>
      <c r="B161" s="5"/>
      <c r="C161" s="28" t="s">
        <v>290</v>
      </c>
      <c r="D161" s="77" t="s">
        <v>291</v>
      </c>
      <c r="E161" s="77"/>
      <c r="F161" s="50"/>
      <c r="G161" s="134">
        <f>G162+G166</f>
        <v>9160.5</v>
      </c>
      <c r="H161" s="134">
        <f>H162+H166</f>
        <v>0</v>
      </c>
      <c r="I161" s="134">
        <f t="shared" si="4"/>
        <v>9160.5</v>
      </c>
      <c r="J161" s="109">
        <f>J162+J166</f>
        <v>9162.5</v>
      </c>
      <c r="K161" s="109">
        <f>K162+K166</f>
        <v>0</v>
      </c>
      <c r="L161" s="109">
        <f t="shared" si="5"/>
        <v>9162.5</v>
      </c>
    </row>
    <row r="162" spans="1:12" ht="46.5" customHeight="1" x14ac:dyDescent="0.4">
      <c r="A162" s="10"/>
      <c r="B162" s="5"/>
      <c r="C162" s="28" t="s">
        <v>39</v>
      </c>
      <c r="D162" s="77" t="s">
        <v>292</v>
      </c>
      <c r="E162" s="77"/>
      <c r="F162" s="50"/>
      <c r="G162" s="134">
        <f>G163+G164+G165</f>
        <v>6951.5999999999995</v>
      </c>
      <c r="H162" s="134">
        <f>H163+H164+H165</f>
        <v>0</v>
      </c>
      <c r="I162" s="134">
        <f t="shared" ref="I162:I225" si="13">G162+H162</f>
        <v>6951.5999999999995</v>
      </c>
      <c r="J162" s="109">
        <f>J163+J164+J165</f>
        <v>6951.5999999999995</v>
      </c>
      <c r="K162" s="109">
        <f>K163+K164+K165</f>
        <v>0</v>
      </c>
      <c r="L162" s="109">
        <f t="shared" si="5"/>
        <v>6951.5999999999995</v>
      </c>
    </row>
    <row r="163" spans="1:12" ht="115.5" customHeight="1" x14ac:dyDescent="0.4">
      <c r="A163" s="10"/>
      <c r="B163" s="5"/>
      <c r="C163" s="28" t="s">
        <v>38</v>
      </c>
      <c r="D163" s="77" t="s">
        <v>293</v>
      </c>
      <c r="E163" s="77">
        <v>100</v>
      </c>
      <c r="F163" s="50">
        <v>7</v>
      </c>
      <c r="G163" s="134">
        <v>6550.5</v>
      </c>
      <c r="H163" s="134"/>
      <c r="I163" s="134">
        <f t="shared" si="13"/>
        <v>6550.5</v>
      </c>
      <c r="J163" s="109">
        <v>6550.5</v>
      </c>
      <c r="K163" s="109"/>
      <c r="L163" s="109">
        <f t="shared" si="5"/>
        <v>6550.5</v>
      </c>
    </row>
    <row r="164" spans="1:12" ht="42" x14ac:dyDescent="0.4">
      <c r="A164" s="10"/>
      <c r="B164" s="5"/>
      <c r="C164" s="28" t="s">
        <v>120</v>
      </c>
      <c r="D164" s="77" t="s">
        <v>292</v>
      </c>
      <c r="E164" s="77">
        <v>200</v>
      </c>
      <c r="F164" s="50">
        <v>7</v>
      </c>
      <c r="G164" s="134">
        <v>398.4</v>
      </c>
      <c r="H164" s="134"/>
      <c r="I164" s="134">
        <f t="shared" si="13"/>
        <v>398.4</v>
      </c>
      <c r="J164" s="109">
        <v>398.4</v>
      </c>
      <c r="K164" s="109"/>
      <c r="L164" s="109">
        <f t="shared" si="5"/>
        <v>398.4</v>
      </c>
    </row>
    <row r="165" spans="1:12" ht="21" x14ac:dyDescent="0.4">
      <c r="A165" s="10"/>
      <c r="B165" s="5"/>
      <c r="C165" s="28" t="s">
        <v>11</v>
      </c>
      <c r="D165" s="77" t="s">
        <v>292</v>
      </c>
      <c r="E165" s="77">
        <v>800</v>
      </c>
      <c r="F165" s="50">
        <v>7</v>
      </c>
      <c r="G165" s="134">
        <v>2.7</v>
      </c>
      <c r="H165" s="134"/>
      <c r="I165" s="134">
        <f t="shared" si="13"/>
        <v>2.7</v>
      </c>
      <c r="J165" s="109">
        <v>2.7</v>
      </c>
      <c r="K165" s="109"/>
      <c r="L165" s="109">
        <f t="shared" ref="L165:L228" si="14">J165+K165</f>
        <v>2.7</v>
      </c>
    </row>
    <row r="166" spans="1:12" ht="21" x14ac:dyDescent="0.4">
      <c r="A166" s="10"/>
      <c r="B166" s="5"/>
      <c r="C166" s="37" t="s">
        <v>42</v>
      </c>
      <c r="D166" s="77" t="s">
        <v>294</v>
      </c>
      <c r="E166" s="77"/>
      <c r="F166" s="50"/>
      <c r="G166" s="134">
        <f>G167+G168</f>
        <v>2208.9</v>
      </c>
      <c r="H166" s="134">
        <f>H167+H168</f>
        <v>0</v>
      </c>
      <c r="I166" s="134">
        <f t="shared" si="13"/>
        <v>2208.9</v>
      </c>
      <c r="J166" s="109">
        <f>J167+J168</f>
        <v>2210.9</v>
      </c>
      <c r="K166" s="109">
        <f>K167+K168</f>
        <v>0</v>
      </c>
      <c r="L166" s="109">
        <f t="shared" si="14"/>
        <v>2210.9</v>
      </c>
    </row>
    <row r="167" spans="1:12" ht="120.75" customHeight="1" x14ac:dyDescent="0.4">
      <c r="A167" s="10"/>
      <c r="B167" s="5"/>
      <c r="C167" s="28" t="s">
        <v>38</v>
      </c>
      <c r="D167" s="120" t="s">
        <v>294</v>
      </c>
      <c r="E167" s="77">
        <v>100</v>
      </c>
      <c r="F167" s="50">
        <v>9</v>
      </c>
      <c r="G167" s="134">
        <v>2125.1</v>
      </c>
      <c r="H167" s="134"/>
      <c r="I167" s="134">
        <f t="shared" si="13"/>
        <v>2125.1</v>
      </c>
      <c r="J167" s="109">
        <v>2125.1</v>
      </c>
      <c r="K167" s="109"/>
      <c r="L167" s="109">
        <f t="shared" si="14"/>
        <v>2125.1</v>
      </c>
    </row>
    <row r="168" spans="1:12" ht="42" x14ac:dyDescent="0.4">
      <c r="A168" s="10"/>
      <c r="B168" s="5"/>
      <c r="C168" s="28" t="s">
        <v>9</v>
      </c>
      <c r="D168" s="120" t="s">
        <v>294</v>
      </c>
      <c r="E168" s="77">
        <v>200</v>
      </c>
      <c r="F168" s="50">
        <v>9</v>
      </c>
      <c r="G168" s="134">
        <v>83.8</v>
      </c>
      <c r="H168" s="134"/>
      <c r="I168" s="134">
        <f t="shared" si="13"/>
        <v>83.8</v>
      </c>
      <c r="J168" s="109">
        <v>85.8</v>
      </c>
      <c r="K168" s="109"/>
      <c r="L168" s="109">
        <f t="shared" si="14"/>
        <v>85.8</v>
      </c>
    </row>
    <row r="169" spans="1:12" ht="40.799999999999997" x14ac:dyDescent="0.4">
      <c r="A169" s="10"/>
      <c r="B169" s="11">
        <v>9</v>
      </c>
      <c r="C169" s="7" t="s">
        <v>131</v>
      </c>
      <c r="D169" s="51" t="s">
        <v>40</v>
      </c>
      <c r="E169" s="51"/>
      <c r="F169" s="7"/>
      <c r="G169" s="135">
        <f>G170</f>
        <v>64351.7</v>
      </c>
      <c r="H169" s="135">
        <f>H170</f>
        <v>0</v>
      </c>
      <c r="I169" s="135">
        <f t="shared" si="13"/>
        <v>64351.7</v>
      </c>
      <c r="J169" s="135">
        <f>J170</f>
        <v>64520.000000000007</v>
      </c>
      <c r="K169" s="135">
        <f>K170</f>
        <v>0</v>
      </c>
      <c r="L169" s="108">
        <f t="shared" si="14"/>
        <v>64520.000000000007</v>
      </c>
    </row>
    <row r="170" spans="1:12" s="59" customFormat="1" ht="21" x14ac:dyDescent="0.4">
      <c r="A170" s="60"/>
      <c r="B170" s="11"/>
      <c r="C170" s="124" t="s">
        <v>217</v>
      </c>
      <c r="D170" s="125" t="s">
        <v>296</v>
      </c>
      <c r="E170" s="51"/>
      <c r="F170" s="7"/>
      <c r="G170" s="134">
        <f>G171+G183+G188</f>
        <v>64351.7</v>
      </c>
      <c r="H170" s="134">
        <f>H171+H183+H188</f>
        <v>0</v>
      </c>
      <c r="I170" s="134">
        <f t="shared" si="13"/>
        <v>64351.7</v>
      </c>
      <c r="J170" s="134">
        <f>J171+J183+J188</f>
        <v>64520.000000000007</v>
      </c>
      <c r="K170" s="134">
        <f>K171+K183+K188</f>
        <v>0</v>
      </c>
      <c r="L170" s="109">
        <f t="shared" si="14"/>
        <v>64520.000000000007</v>
      </c>
    </row>
    <row r="171" spans="1:12" ht="63" x14ac:dyDescent="0.4">
      <c r="A171" s="10"/>
      <c r="B171" s="5"/>
      <c r="C171" s="28" t="s">
        <v>295</v>
      </c>
      <c r="D171" s="77" t="s">
        <v>297</v>
      </c>
      <c r="E171" s="77"/>
      <c r="F171" s="49"/>
      <c r="G171" s="134">
        <f>G172+G175+G177+G179+G181</f>
        <v>60909.1</v>
      </c>
      <c r="H171" s="134">
        <f>H172+H175+H177+H179+H181</f>
        <v>0</v>
      </c>
      <c r="I171" s="134">
        <f t="shared" si="13"/>
        <v>60909.1</v>
      </c>
      <c r="J171" s="109">
        <f>J172+J175+J177+J179+J181</f>
        <v>61075.600000000006</v>
      </c>
      <c r="K171" s="109">
        <f>K172+K175+K177+K179+K181</f>
        <v>0</v>
      </c>
      <c r="L171" s="109">
        <f t="shared" si="14"/>
        <v>61075.600000000006</v>
      </c>
    </row>
    <row r="172" spans="1:12" ht="67.5" customHeight="1" x14ac:dyDescent="0.4">
      <c r="A172" s="10"/>
      <c r="B172" s="5"/>
      <c r="C172" s="28" t="s">
        <v>39</v>
      </c>
      <c r="D172" s="77" t="s">
        <v>298</v>
      </c>
      <c r="E172" s="77"/>
      <c r="F172" s="49"/>
      <c r="G172" s="134">
        <f>G173+G174</f>
        <v>56362.899999999994</v>
      </c>
      <c r="H172" s="134">
        <f>H173+H174</f>
        <v>0</v>
      </c>
      <c r="I172" s="134">
        <f t="shared" si="13"/>
        <v>56362.899999999994</v>
      </c>
      <c r="J172" s="109">
        <f>J173+J174</f>
        <v>56520.600000000006</v>
      </c>
      <c r="K172" s="109">
        <f>K173+K174</f>
        <v>0</v>
      </c>
      <c r="L172" s="109">
        <f t="shared" si="14"/>
        <v>56520.600000000006</v>
      </c>
    </row>
    <row r="173" spans="1:12" ht="21" x14ac:dyDescent="0.4">
      <c r="A173" s="10"/>
      <c r="B173" s="164"/>
      <c r="C173" s="175" t="s">
        <v>6</v>
      </c>
      <c r="D173" s="167" t="s">
        <v>298</v>
      </c>
      <c r="E173" s="167">
        <v>600</v>
      </c>
      <c r="F173" s="49">
        <v>1</v>
      </c>
      <c r="G173" s="134">
        <v>36753.1</v>
      </c>
      <c r="H173" s="134"/>
      <c r="I173" s="134">
        <f t="shared" si="13"/>
        <v>36753.1</v>
      </c>
      <c r="J173" s="109">
        <v>36910.800000000003</v>
      </c>
      <c r="K173" s="109"/>
      <c r="L173" s="109">
        <f t="shared" si="14"/>
        <v>36910.800000000003</v>
      </c>
    </row>
    <row r="174" spans="1:12" ht="48.6" customHeight="1" x14ac:dyDescent="0.4">
      <c r="A174" s="10"/>
      <c r="B174" s="164"/>
      <c r="C174" s="176"/>
      <c r="D174" s="167"/>
      <c r="E174" s="167"/>
      <c r="F174" s="49">
        <v>2</v>
      </c>
      <c r="G174" s="134">
        <v>19609.8</v>
      </c>
      <c r="H174" s="134"/>
      <c r="I174" s="134">
        <f t="shared" si="13"/>
        <v>19609.8</v>
      </c>
      <c r="J174" s="109">
        <v>19609.8</v>
      </c>
      <c r="K174" s="109"/>
      <c r="L174" s="109">
        <f t="shared" si="14"/>
        <v>19609.8</v>
      </c>
    </row>
    <row r="175" spans="1:12" s="59" customFormat="1" ht="42" x14ac:dyDescent="0.4">
      <c r="A175" s="60"/>
      <c r="B175" s="66"/>
      <c r="C175" s="72" t="s">
        <v>169</v>
      </c>
      <c r="D175" s="77" t="s">
        <v>299</v>
      </c>
      <c r="E175" s="77"/>
      <c r="F175" s="49"/>
      <c r="G175" s="134">
        <f>G176</f>
        <v>2714.3</v>
      </c>
      <c r="H175" s="134">
        <f>H176</f>
        <v>0</v>
      </c>
      <c r="I175" s="134">
        <f t="shared" si="13"/>
        <v>2714.3</v>
      </c>
      <c r="J175" s="109">
        <f>J176</f>
        <v>2714.3</v>
      </c>
      <c r="K175" s="109">
        <f>K176</f>
        <v>0</v>
      </c>
      <c r="L175" s="109">
        <f t="shared" si="14"/>
        <v>2714.3</v>
      </c>
    </row>
    <row r="176" spans="1:12" s="59" customFormat="1" ht="42" x14ac:dyDescent="0.4">
      <c r="A176" s="60"/>
      <c r="B176" s="66"/>
      <c r="C176" s="72" t="s">
        <v>13</v>
      </c>
      <c r="D176" s="77" t="s">
        <v>299</v>
      </c>
      <c r="E176" s="77">
        <v>600</v>
      </c>
      <c r="F176" s="49"/>
      <c r="G176" s="134">
        <v>2714.3</v>
      </c>
      <c r="H176" s="134"/>
      <c r="I176" s="134">
        <f t="shared" si="13"/>
        <v>2714.3</v>
      </c>
      <c r="J176" s="109">
        <v>2714.3</v>
      </c>
      <c r="K176" s="109"/>
      <c r="L176" s="109">
        <f t="shared" si="14"/>
        <v>2714.3</v>
      </c>
    </row>
    <row r="177" spans="1:12" ht="157.94999999999999" customHeight="1" x14ac:dyDescent="0.4">
      <c r="A177" s="10"/>
      <c r="B177" s="5"/>
      <c r="C177" s="28" t="s">
        <v>301</v>
      </c>
      <c r="D177" s="77" t="s">
        <v>300</v>
      </c>
      <c r="E177" s="77"/>
      <c r="F177" s="49"/>
      <c r="G177" s="134">
        <f>G178</f>
        <v>219.8</v>
      </c>
      <c r="H177" s="134">
        <f>H178</f>
        <v>0</v>
      </c>
      <c r="I177" s="134">
        <f t="shared" si="13"/>
        <v>219.8</v>
      </c>
      <c r="J177" s="109">
        <f>J178</f>
        <v>228.6</v>
      </c>
      <c r="K177" s="109">
        <f>K178</f>
        <v>0</v>
      </c>
      <c r="L177" s="109">
        <f t="shared" si="14"/>
        <v>228.6</v>
      </c>
    </row>
    <row r="178" spans="1:12" ht="42" x14ac:dyDescent="0.4">
      <c r="A178" s="10"/>
      <c r="B178" s="66"/>
      <c r="C178" s="67" t="s">
        <v>6</v>
      </c>
      <c r="D178" s="120" t="s">
        <v>300</v>
      </c>
      <c r="E178" s="77">
        <v>600</v>
      </c>
      <c r="F178" s="21">
        <v>1</v>
      </c>
      <c r="G178" s="134">
        <v>219.8</v>
      </c>
      <c r="H178" s="134"/>
      <c r="I178" s="134">
        <f t="shared" si="13"/>
        <v>219.8</v>
      </c>
      <c r="J178" s="109">
        <v>228.6</v>
      </c>
      <c r="K178" s="109"/>
      <c r="L178" s="109">
        <f t="shared" si="14"/>
        <v>228.6</v>
      </c>
    </row>
    <row r="179" spans="1:12" ht="38.4" x14ac:dyDescent="0.4">
      <c r="A179" s="10"/>
      <c r="B179" s="29"/>
      <c r="C179" s="56" t="s">
        <v>196</v>
      </c>
      <c r="D179" s="77" t="s">
        <v>302</v>
      </c>
      <c r="E179" s="77"/>
      <c r="F179" s="49"/>
      <c r="G179" s="134">
        <f>G180</f>
        <v>1402.5</v>
      </c>
      <c r="H179" s="134">
        <f>H180</f>
        <v>0</v>
      </c>
      <c r="I179" s="134">
        <f t="shared" si="13"/>
        <v>1402.5</v>
      </c>
      <c r="J179" s="109">
        <f>J180</f>
        <v>1402.5</v>
      </c>
      <c r="K179" s="109">
        <f>K180</f>
        <v>0</v>
      </c>
      <c r="L179" s="109">
        <f t="shared" si="14"/>
        <v>1402.5</v>
      </c>
    </row>
    <row r="180" spans="1:12" ht="70.5" customHeight="1" x14ac:dyDescent="0.4">
      <c r="A180" s="10"/>
      <c r="B180" s="29"/>
      <c r="C180" s="32" t="s">
        <v>13</v>
      </c>
      <c r="D180" s="77" t="s">
        <v>302</v>
      </c>
      <c r="E180" s="77">
        <v>600</v>
      </c>
      <c r="F180" s="49"/>
      <c r="G180" s="134">
        <v>1402.5</v>
      </c>
      <c r="H180" s="134"/>
      <c r="I180" s="134">
        <f t="shared" si="13"/>
        <v>1402.5</v>
      </c>
      <c r="J180" s="109">
        <v>1402.5</v>
      </c>
      <c r="K180" s="109"/>
      <c r="L180" s="109">
        <f t="shared" si="14"/>
        <v>1402.5</v>
      </c>
    </row>
    <row r="181" spans="1:12" ht="57.75" customHeight="1" x14ac:dyDescent="0.4">
      <c r="A181" s="10"/>
      <c r="B181" s="29"/>
      <c r="C181" s="56" t="s">
        <v>197</v>
      </c>
      <c r="D181" s="81" t="s">
        <v>302</v>
      </c>
      <c r="E181" s="41"/>
      <c r="F181" s="49"/>
      <c r="G181" s="134">
        <f>G182</f>
        <v>209.6</v>
      </c>
      <c r="H181" s="134">
        <f>H182</f>
        <v>0</v>
      </c>
      <c r="I181" s="134">
        <f t="shared" si="13"/>
        <v>209.6</v>
      </c>
      <c r="J181" s="109">
        <f>J182</f>
        <v>209.6</v>
      </c>
      <c r="K181" s="109">
        <f>K182</f>
        <v>0</v>
      </c>
      <c r="L181" s="109">
        <f t="shared" si="14"/>
        <v>209.6</v>
      </c>
    </row>
    <row r="182" spans="1:12" ht="57" customHeight="1" x14ac:dyDescent="0.4">
      <c r="A182" s="10"/>
      <c r="B182" s="29"/>
      <c r="C182" s="27" t="s">
        <v>13</v>
      </c>
      <c r="D182" s="81" t="s">
        <v>302</v>
      </c>
      <c r="E182" s="81" t="s">
        <v>155</v>
      </c>
      <c r="F182" s="49"/>
      <c r="G182" s="134">
        <v>209.6</v>
      </c>
      <c r="H182" s="134"/>
      <c r="I182" s="134">
        <f t="shared" si="13"/>
        <v>209.6</v>
      </c>
      <c r="J182" s="109">
        <v>209.6</v>
      </c>
      <c r="K182" s="109"/>
      <c r="L182" s="109">
        <f t="shared" si="14"/>
        <v>209.6</v>
      </c>
    </row>
    <row r="183" spans="1:12" s="59" customFormat="1" ht="66.75" customHeight="1" x14ac:dyDescent="0.4">
      <c r="A183" s="60"/>
      <c r="B183" s="66"/>
      <c r="C183" s="72" t="s">
        <v>303</v>
      </c>
      <c r="D183" s="77" t="s">
        <v>304</v>
      </c>
      <c r="E183" s="41"/>
      <c r="F183" s="49"/>
      <c r="G183" s="134">
        <f>G184</f>
        <v>1309.4000000000001</v>
      </c>
      <c r="H183" s="134">
        <f>H184</f>
        <v>0</v>
      </c>
      <c r="I183" s="134">
        <f t="shared" si="13"/>
        <v>1309.4000000000001</v>
      </c>
      <c r="J183" s="109">
        <f>J184</f>
        <v>1309.4000000000001</v>
      </c>
      <c r="K183" s="109">
        <f>K184</f>
        <v>0</v>
      </c>
      <c r="L183" s="109">
        <f t="shared" si="14"/>
        <v>1309.4000000000001</v>
      </c>
    </row>
    <row r="184" spans="1:12" ht="21" x14ac:dyDescent="0.4">
      <c r="A184" s="10"/>
      <c r="B184" s="5"/>
      <c r="C184" s="49" t="s">
        <v>41</v>
      </c>
      <c r="D184" s="77" t="s">
        <v>305</v>
      </c>
      <c r="E184" s="77"/>
      <c r="F184" s="49"/>
      <c r="G184" s="134">
        <f>G185+G186+G187</f>
        <v>1309.4000000000001</v>
      </c>
      <c r="H184" s="134">
        <f>H185+H186+H187</f>
        <v>0</v>
      </c>
      <c r="I184" s="134">
        <f t="shared" si="13"/>
        <v>1309.4000000000001</v>
      </c>
      <c r="J184" s="109">
        <f>J185+J186+J187</f>
        <v>1309.4000000000001</v>
      </c>
      <c r="K184" s="109">
        <f>K185+K186+K187</f>
        <v>0</v>
      </c>
      <c r="L184" s="109">
        <f t="shared" si="14"/>
        <v>1309.4000000000001</v>
      </c>
    </row>
    <row r="185" spans="1:12" ht="112.5" customHeight="1" x14ac:dyDescent="0.4">
      <c r="A185" s="10"/>
      <c r="B185" s="5"/>
      <c r="C185" s="49" t="s">
        <v>38</v>
      </c>
      <c r="D185" s="120" t="s">
        <v>305</v>
      </c>
      <c r="E185" s="77">
        <v>100</v>
      </c>
      <c r="F185" s="49">
        <v>2</v>
      </c>
      <c r="G185" s="134">
        <v>872</v>
      </c>
      <c r="H185" s="134"/>
      <c r="I185" s="134">
        <f t="shared" si="13"/>
        <v>872</v>
      </c>
      <c r="J185" s="109">
        <v>872</v>
      </c>
      <c r="K185" s="109"/>
      <c r="L185" s="109">
        <f t="shared" si="14"/>
        <v>872</v>
      </c>
    </row>
    <row r="186" spans="1:12" ht="42" x14ac:dyDescent="0.4">
      <c r="A186" s="10"/>
      <c r="B186" s="5"/>
      <c r="C186" s="28" t="s">
        <v>9</v>
      </c>
      <c r="D186" s="120" t="s">
        <v>305</v>
      </c>
      <c r="E186" s="77">
        <v>200</v>
      </c>
      <c r="F186" s="49">
        <v>2</v>
      </c>
      <c r="G186" s="134">
        <v>227.9</v>
      </c>
      <c r="H186" s="134"/>
      <c r="I186" s="134">
        <f t="shared" si="13"/>
        <v>227.9</v>
      </c>
      <c r="J186" s="109">
        <v>227.9</v>
      </c>
      <c r="K186" s="109"/>
      <c r="L186" s="109">
        <f t="shared" si="14"/>
        <v>227.9</v>
      </c>
    </row>
    <row r="187" spans="1:12" ht="21" x14ac:dyDescent="0.4">
      <c r="A187" s="10"/>
      <c r="B187" s="5"/>
      <c r="C187" s="28" t="s">
        <v>10</v>
      </c>
      <c r="D187" s="120" t="s">
        <v>305</v>
      </c>
      <c r="E187" s="77">
        <v>300</v>
      </c>
      <c r="F187" s="49">
        <v>2</v>
      </c>
      <c r="G187" s="134">
        <v>209.5</v>
      </c>
      <c r="H187" s="134"/>
      <c r="I187" s="134">
        <f t="shared" si="13"/>
        <v>209.5</v>
      </c>
      <c r="J187" s="109">
        <v>209.5</v>
      </c>
      <c r="K187" s="109"/>
      <c r="L187" s="109">
        <f t="shared" si="14"/>
        <v>209.5</v>
      </c>
    </row>
    <row r="188" spans="1:12" ht="39" customHeight="1" x14ac:dyDescent="0.4">
      <c r="A188" s="10"/>
      <c r="B188" s="5"/>
      <c r="C188" s="28" t="s">
        <v>307</v>
      </c>
      <c r="D188" s="77" t="s">
        <v>306</v>
      </c>
      <c r="E188" s="77"/>
      <c r="F188" s="49"/>
      <c r="G188" s="134">
        <f>G189</f>
        <v>2133.1999999999998</v>
      </c>
      <c r="H188" s="134">
        <f>H189</f>
        <v>0</v>
      </c>
      <c r="I188" s="134">
        <f t="shared" si="13"/>
        <v>2133.1999999999998</v>
      </c>
      <c r="J188" s="109">
        <f>J189</f>
        <v>2135</v>
      </c>
      <c r="K188" s="109">
        <f>K189</f>
        <v>0</v>
      </c>
      <c r="L188" s="109">
        <f t="shared" si="14"/>
        <v>2135</v>
      </c>
    </row>
    <row r="189" spans="1:12" ht="33" customHeight="1" x14ac:dyDescent="0.4">
      <c r="A189" s="10"/>
      <c r="B189" s="5"/>
      <c r="C189" s="28" t="s">
        <v>42</v>
      </c>
      <c r="D189" s="77" t="s">
        <v>308</v>
      </c>
      <c r="E189" s="77"/>
      <c r="F189" s="49"/>
      <c r="G189" s="134">
        <f>G190+G191</f>
        <v>2133.1999999999998</v>
      </c>
      <c r="H189" s="134">
        <f>H190+H191</f>
        <v>0</v>
      </c>
      <c r="I189" s="134">
        <f t="shared" si="13"/>
        <v>2133.1999999999998</v>
      </c>
      <c r="J189" s="109">
        <f>J190+J191</f>
        <v>2135</v>
      </c>
      <c r="K189" s="109">
        <f>K190+K191</f>
        <v>0</v>
      </c>
      <c r="L189" s="109">
        <f t="shared" si="14"/>
        <v>2135</v>
      </c>
    </row>
    <row r="190" spans="1:12" ht="109.5" customHeight="1" x14ac:dyDescent="0.4">
      <c r="A190" s="10"/>
      <c r="B190" s="5"/>
      <c r="C190" s="28" t="s">
        <v>38</v>
      </c>
      <c r="D190" s="77" t="s">
        <v>308</v>
      </c>
      <c r="E190" s="77">
        <v>100</v>
      </c>
      <c r="F190" s="49">
        <v>5</v>
      </c>
      <c r="G190" s="134">
        <v>2069.1</v>
      </c>
      <c r="H190" s="134"/>
      <c r="I190" s="134">
        <f t="shared" si="13"/>
        <v>2069.1</v>
      </c>
      <c r="J190" s="109">
        <v>2069.1</v>
      </c>
      <c r="K190" s="109"/>
      <c r="L190" s="109">
        <f t="shared" si="14"/>
        <v>2069.1</v>
      </c>
    </row>
    <row r="191" spans="1:12" ht="42" x14ac:dyDescent="0.4">
      <c r="A191" s="10"/>
      <c r="B191" s="5"/>
      <c r="C191" s="28" t="s">
        <v>9</v>
      </c>
      <c r="D191" s="77" t="s">
        <v>308</v>
      </c>
      <c r="E191" s="77">
        <v>200</v>
      </c>
      <c r="F191" s="49">
        <v>5</v>
      </c>
      <c r="G191" s="134">
        <v>64.099999999999994</v>
      </c>
      <c r="H191" s="134"/>
      <c r="I191" s="134">
        <f t="shared" si="13"/>
        <v>64.099999999999994</v>
      </c>
      <c r="J191" s="109">
        <v>65.900000000000006</v>
      </c>
      <c r="K191" s="109"/>
      <c r="L191" s="109">
        <f t="shared" si="14"/>
        <v>65.900000000000006</v>
      </c>
    </row>
    <row r="192" spans="1:12" ht="66" customHeight="1" x14ac:dyDescent="0.4">
      <c r="A192" s="10"/>
      <c r="B192" s="11">
        <v>10</v>
      </c>
      <c r="C192" s="12" t="s">
        <v>43</v>
      </c>
      <c r="D192" s="51" t="s">
        <v>44</v>
      </c>
      <c r="E192" s="51"/>
      <c r="F192" s="13"/>
      <c r="G192" s="135">
        <f>G193</f>
        <v>66740.7</v>
      </c>
      <c r="H192" s="135">
        <f>H193</f>
        <v>0</v>
      </c>
      <c r="I192" s="135">
        <f t="shared" si="13"/>
        <v>66740.7</v>
      </c>
      <c r="J192" s="108">
        <f>J193</f>
        <v>66766.5</v>
      </c>
      <c r="K192" s="108">
        <f>K193</f>
        <v>0</v>
      </c>
      <c r="L192" s="108">
        <f t="shared" si="14"/>
        <v>66766.5</v>
      </c>
    </row>
    <row r="193" spans="1:12" s="59" customFormat="1" ht="40.5" customHeight="1" x14ac:dyDescent="0.4">
      <c r="A193" s="60"/>
      <c r="B193" s="11"/>
      <c r="C193" s="124" t="s">
        <v>217</v>
      </c>
      <c r="D193" s="125" t="s">
        <v>309</v>
      </c>
      <c r="E193" s="51"/>
      <c r="F193" s="13"/>
      <c r="G193" s="134">
        <f>G194+G203+G208+G211+G214+G217</f>
        <v>66740.7</v>
      </c>
      <c r="H193" s="134">
        <f>H194+H203+H208+H211+H214+H217</f>
        <v>0</v>
      </c>
      <c r="I193" s="134">
        <f t="shared" si="13"/>
        <v>66740.7</v>
      </c>
      <c r="J193" s="134">
        <f>J194+J203+J208+J211+J214+J217</f>
        <v>66766.5</v>
      </c>
      <c r="K193" s="134">
        <f>K194+K203+K208+K211+K214+K217</f>
        <v>0</v>
      </c>
      <c r="L193" s="109">
        <f t="shared" si="14"/>
        <v>66766.5</v>
      </c>
    </row>
    <row r="194" spans="1:12" ht="78" customHeight="1" x14ac:dyDescent="0.4">
      <c r="A194" s="10"/>
      <c r="B194" s="5"/>
      <c r="C194" s="28" t="s">
        <v>310</v>
      </c>
      <c r="D194" s="77" t="s">
        <v>311</v>
      </c>
      <c r="E194" s="77"/>
      <c r="F194" s="50"/>
      <c r="G194" s="134">
        <f>G195+G197+G201</f>
        <v>27396.699999999997</v>
      </c>
      <c r="H194" s="134">
        <f>H195+H197+H201</f>
        <v>0</v>
      </c>
      <c r="I194" s="134">
        <f t="shared" si="13"/>
        <v>27396.699999999997</v>
      </c>
      <c r="J194" s="109">
        <f>J195+J197+J201</f>
        <v>27410.499999999996</v>
      </c>
      <c r="K194" s="109">
        <f>K195+K197+K201</f>
        <v>0</v>
      </c>
      <c r="L194" s="109">
        <f t="shared" si="14"/>
        <v>27410.499999999996</v>
      </c>
    </row>
    <row r="195" spans="1:12" ht="42" x14ac:dyDescent="0.4">
      <c r="A195" s="10"/>
      <c r="B195" s="5"/>
      <c r="C195" s="28" t="s">
        <v>45</v>
      </c>
      <c r="D195" s="77" t="s">
        <v>312</v>
      </c>
      <c r="E195" s="77"/>
      <c r="F195" s="50"/>
      <c r="G195" s="134">
        <f>G196</f>
        <v>2709.5</v>
      </c>
      <c r="H195" s="134">
        <f>H196</f>
        <v>0</v>
      </c>
      <c r="I195" s="134">
        <f t="shared" si="13"/>
        <v>2709.5</v>
      </c>
      <c r="J195" s="109">
        <f>J196</f>
        <v>2709.5</v>
      </c>
      <c r="K195" s="109">
        <f>K196</f>
        <v>0</v>
      </c>
      <c r="L195" s="109">
        <f t="shared" si="14"/>
        <v>2709.5</v>
      </c>
    </row>
    <row r="196" spans="1:12" ht="50.25" customHeight="1" x14ac:dyDescent="0.4">
      <c r="A196" s="10"/>
      <c r="B196" s="5"/>
      <c r="C196" s="28" t="s">
        <v>9</v>
      </c>
      <c r="D196" s="77" t="s">
        <v>312</v>
      </c>
      <c r="E196" s="77">
        <v>200</v>
      </c>
      <c r="F196" s="50">
        <v>10</v>
      </c>
      <c r="G196" s="134">
        <v>2709.5</v>
      </c>
      <c r="H196" s="134"/>
      <c r="I196" s="134">
        <f t="shared" si="13"/>
        <v>2709.5</v>
      </c>
      <c r="J196" s="109">
        <v>2709.5</v>
      </c>
      <c r="K196" s="109"/>
      <c r="L196" s="109">
        <f t="shared" si="14"/>
        <v>2709.5</v>
      </c>
    </row>
    <row r="197" spans="1:12" ht="87" customHeight="1" x14ac:dyDescent="0.4">
      <c r="A197" s="10"/>
      <c r="B197" s="5"/>
      <c r="C197" s="28" t="s">
        <v>441</v>
      </c>
      <c r="D197" s="77" t="s">
        <v>313</v>
      </c>
      <c r="E197" s="77"/>
      <c r="F197" s="50"/>
      <c r="G197" s="134">
        <f>G198+G199+G200</f>
        <v>24435.199999999997</v>
      </c>
      <c r="H197" s="134">
        <f>H198+H199+H200</f>
        <v>0</v>
      </c>
      <c r="I197" s="134">
        <f t="shared" si="13"/>
        <v>24435.199999999997</v>
      </c>
      <c r="J197" s="109">
        <f>J198+J199+J200</f>
        <v>24448.999999999996</v>
      </c>
      <c r="K197" s="109">
        <f>K198+K199+K200</f>
        <v>0</v>
      </c>
      <c r="L197" s="109">
        <f t="shared" si="14"/>
        <v>24448.999999999996</v>
      </c>
    </row>
    <row r="198" spans="1:12" ht="109.5" customHeight="1" x14ac:dyDescent="0.4">
      <c r="A198" s="10"/>
      <c r="B198" s="5"/>
      <c r="C198" s="28" t="s">
        <v>38</v>
      </c>
      <c r="D198" s="77" t="s">
        <v>313</v>
      </c>
      <c r="E198" s="77">
        <v>100</v>
      </c>
      <c r="F198" s="50">
        <v>10</v>
      </c>
      <c r="G198" s="134">
        <v>21198.3</v>
      </c>
      <c r="H198" s="134"/>
      <c r="I198" s="134">
        <f t="shared" si="13"/>
        <v>21198.3</v>
      </c>
      <c r="J198" s="109">
        <v>21198.3</v>
      </c>
      <c r="K198" s="109"/>
      <c r="L198" s="109">
        <f t="shared" si="14"/>
        <v>21198.3</v>
      </c>
    </row>
    <row r="199" spans="1:12" ht="64.5" customHeight="1" x14ac:dyDescent="0.4">
      <c r="A199" s="10"/>
      <c r="B199" s="5"/>
      <c r="C199" s="28" t="s">
        <v>9</v>
      </c>
      <c r="D199" s="77" t="s">
        <v>313</v>
      </c>
      <c r="E199" s="77">
        <v>200</v>
      </c>
      <c r="F199" s="50">
        <v>10</v>
      </c>
      <c r="G199" s="134">
        <v>3204.3</v>
      </c>
      <c r="H199" s="134"/>
      <c r="I199" s="134">
        <f t="shared" si="13"/>
        <v>3204.3</v>
      </c>
      <c r="J199" s="109">
        <v>3218.1</v>
      </c>
      <c r="K199" s="109"/>
      <c r="L199" s="109">
        <f t="shared" si="14"/>
        <v>3218.1</v>
      </c>
    </row>
    <row r="200" spans="1:12" ht="23.25" customHeight="1" x14ac:dyDescent="0.4">
      <c r="A200" s="10"/>
      <c r="B200" s="5"/>
      <c r="C200" s="28" t="s">
        <v>11</v>
      </c>
      <c r="D200" s="77" t="s">
        <v>313</v>
      </c>
      <c r="E200" s="77">
        <v>800</v>
      </c>
      <c r="F200" s="50">
        <v>10</v>
      </c>
      <c r="G200" s="134">
        <v>32.6</v>
      </c>
      <c r="H200" s="134"/>
      <c r="I200" s="134">
        <f t="shared" si="13"/>
        <v>32.6</v>
      </c>
      <c r="J200" s="109">
        <v>32.6</v>
      </c>
      <c r="K200" s="109"/>
      <c r="L200" s="109">
        <f t="shared" si="14"/>
        <v>32.6</v>
      </c>
    </row>
    <row r="201" spans="1:12" ht="158.4" customHeight="1" x14ac:dyDescent="0.4">
      <c r="A201" s="10"/>
      <c r="B201" s="5"/>
      <c r="C201" s="28" t="s">
        <v>204</v>
      </c>
      <c r="D201" s="77" t="s">
        <v>314</v>
      </c>
      <c r="E201" s="77"/>
      <c r="F201" s="50"/>
      <c r="G201" s="134">
        <f>G202</f>
        <v>252</v>
      </c>
      <c r="H201" s="134">
        <f>H202</f>
        <v>0</v>
      </c>
      <c r="I201" s="134">
        <f t="shared" si="13"/>
        <v>252</v>
      </c>
      <c r="J201" s="109">
        <f>J202</f>
        <v>252</v>
      </c>
      <c r="K201" s="109">
        <f>K202</f>
        <v>0</v>
      </c>
      <c r="L201" s="109">
        <f t="shared" si="14"/>
        <v>252</v>
      </c>
    </row>
    <row r="202" spans="1:12" ht="47.25" customHeight="1" x14ac:dyDescent="0.4">
      <c r="A202" s="10"/>
      <c r="B202" s="5"/>
      <c r="C202" s="28" t="s">
        <v>9</v>
      </c>
      <c r="D202" s="77" t="s">
        <v>314</v>
      </c>
      <c r="E202" s="77">
        <v>200</v>
      </c>
      <c r="F202" s="50">
        <v>9</v>
      </c>
      <c r="G202" s="134">
        <v>252</v>
      </c>
      <c r="H202" s="134"/>
      <c r="I202" s="134">
        <f t="shared" si="13"/>
        <v>252</v>
      </c>
      <c r="J202" s="109">
        <v>252</v>
      </c>
      <c r="K202" s="109"/>
      <c r="L202" s="109">
        <f t="shared" si="14"/>
        <v>252</v>
      </c>
    </row>
    <row r="203" spans="1:12" ht="81" customHeight="1" x14ac:dyDescent="0.4">
      <c r="A203" s="10"/>
      <c r="B203" s="5"/>
      <c r="C203" s="28" t="s">
        <v>316</v>
      </c>
      <c r="D203" s="77" t="s">
        <v>315</v>
      </c>
      <c r="E203" s="77"/>
      <c r="F203" s="50"/>
      <c r="G203" s="134">
        <f>G204</f>
        <v>141</v>
      </c>
      <c r="H203" s="134">
        <f>H204</f>
        <v>0</v>
      </c>
      <c r="I203" s="134">
        <f t="shared" si="13"/>
        <v>141</v>
      </c>
      <c r="J203" s="109">
        <f>J204</f>
        <v>153</v>
      </c>
      <c r="K203" s="109">
        <f>K204</f>
        <v>0</v>
      </c>
      <c r="L203" s="109">
        <f t="shared" si="14"/>
        <v>153</v>
      </c>
    </row>
    <row r="204" spans="1:12" ht="42" x14ac:dyDescent="0.4">
      <c r="A204" s="10"/>
      <c r="B204" s="5"/>
      <c r="C204" s="31" t="s">
        <v>46</v>
      </c>
      <c r="D204" s="79" t="s">
        <v>317</v>
      </c>
      <c r="E204" s="79"/>
      <c r="F204" s="50"/>
      <c r="G204" s="134">
        <f>G205+G206+G207</f>
        <v>141</v>
      </c>
      <c r="H204" s="134">
        <f>H205+H206+H207</f>
        <v>0</v>
      </c>
      <c r="I204" s="134">
        <f t="shared" si="13"/>
        <v>141</v>
      </c>
      <c r="J204" s="134">
        <f>J205+J206+J207</f>
        <v>153</v>
      </c>
      <c r="K204" s="134">
        <f>K205+K206+K207</f>
        <v>0</v>
      </c>
      <c r="L204" s="109">
        <f t="shared" si="14"/>
        <v>153</v>
      </c>
    </row>
    <row r="205" spans="1:12" ht="42" x14ac:dyDescent="0.4">
      <c r="A205" s="10"/>
      <c r="B205" s="20"/>
      <c r="C205" s="137" t="s">
        <v>9</v>
      </c>
      <c r="D205" s="136" t="s">
        <v>317</v>
      </c>
      <c r="E205" s="136">
        <v>200</v>
      </c>
      <c r="F205" s="22">
        <v>14</v>
      </c>
      <c r="G205" s="134">
        <v>77</v>
      </c>
      <c r="H205" s="134"/>
      <c r="I205" s="134">
        <f t="shared" si="13"/>
        <v>77</v>
      </c>
      <c r="J205" s="109">
        <v>77</v>
      </c>
      <c r="K205" s="109"/>
      <c r="L205" s="109">
        <f t="shared" si="14"/>
        <v>77</v>
      </c>
    </row>
    <row r="206" spans="1:12" ht="20.25" hidden="1" customHeight="1" x14ac:dyDescent="0.4">
      <c r="A206" s="10"/>
      <c r="B206" s="75"/>
      <c r="C206" s="74" t="s">
        <v>10</v>
      </c>
      <c r="D206" s="79" t="s">
        <v>317</v>
      </c>
      <c r="E206" s="79">
        <v>300</v>
      </c>
      <c r="F206" s="24">
        <v>7</v>
      </c>
      <c r="G206" s="134">
        <v>0</v>
      </c>
      <c r="H206" s="134">
        <v>0</v>
      </c>
      <c r="I206" s="134">
        <f t="shared" si="13"/>
        <v>0</v>
      </c>
      <c r="J206" s="109">
        <v>0</v>
      </c>
      <c r="K206" s="109">
        <v>0</v>
      </c>
      <c r="L206" s="109">
        <f t="shared" si="14"/>
        <v>0</v>
      </c>
    </row>
    <row r="207" spans="1:12" ht="20.25" customHeight="1" x14ac:dyDescent="0.4">
      <c r="A207" s="10"/>
      <c r="B207" s="73"/>
      <c r="C207" s="74" t="s">
        <v>6</v>
      </c>
      <c r="D207" s="79" t="s">
        <v>317</v>
      </c>
      <c r="E207" s="54">
        <v>600</v>
      </c>
      <c r="F207" s="22">
        <v>9</v>
      </c>
      <c r="G207" s="134">
        <v>64</v>
      </c>
      <c r="H207" s="134"/>
      <c r="I207" s="134">
        <f t="shared" si="13"/>
        <v>64</v>
      </c>
      <c r="J207" s="109">
        <v>76</v>
      </c>
      <c r="K207" s="109"/>
      <c r="L207" s="109">
        <f t="shared" si="14"/>
        <v>76</v>
      </c>
    </row>
    <row r="208" spans="1:12" s="59" customFormat="1" ht="50.4" customHeight="1" x14ac:dyDescent="0.4">
      <c r="A208" s="60"/>
      <c r="B208" s="94"/>
      <c r="C208" s="115" t="s">
        <v>319</v>
      </c>
      <c r="D208" s="98" t="s">
        <v>318</v>
      </c>
      <c r="E208" s="98"/>
      <c r="F208" s="22"/>
      <c r="G208" s="134">
        <f t="shared" ref="G208:K209" si="15">G209</f>
        <v>66.8</v>
      </c>
      <c r="H208" s="134">
        <f t="shared" si="15"/>
        <v>0</v>
      </c>
      <c r="I208" s="134">
        <f t="shared" si="13"/>
        <v>66.8</v>
      </c>
      <c r="J208" s="109">
        <f t="shared" si="15"/>
        <v>66.8</v>
      </c>
      <c r="K208" s="109">
        <f t="shared" si="15"/>
        <v>0</v>
      </c>
      <c r="L208" s="109">
        <f t="shared" si="14"/>
        <v>66.8</v>
      </c>
    </row>
    <row r="209" spans="1:12" s="59" customFormat="1" ht="45" customHeight="1" x14ac:dyDescent="0.4">
      <c r="A209" s="60"/>
      <c r="B209" s="94"/>
      <c r="C209" s="97" t="s">
        <v>190</v>
      </c>
      <c r="D209" s="98" t="s">
        <v>320</v>
      </c>
      <c r="E209" s="98"/>
      <c r="F209" s="22"/>
      <c r="G209" s="134">
        <f t="shared" si="15"/>
        <v>66.8</v>
      </c>
      <c r="H209" s="134">
        <f t="shared" si="15"/>
        <v>0</v>
      </c>
      <c r="I209" s="134">
        <f t="shared" si="13"/>
        <v>66.8</v>
      </c>
      <c r="J209" s="109">
        <f t="shared" si="15"/>
        <v>66.8</v>
      </c>
      <c r="K209" s="109">
        <f t="shared" si="15"/>
        <v>0</v>
      </c>
      <c r="L209" s="109">
        <f t="shared" si="14"/>
        <v>66.8</v>
      </c>
    </row>
    <row r="210" spans="1:12" s="59" customFormat="1" ht="43.5" customHeight="1" x14ac:dyDescent="0.4">
      <c r="A210" s="60"/>
      <c r="B210" s="94"/>
      <c r="C210" s="97" t="s">
        <v>9</v>
      </c>
      <c r="D210" s="98" t="s">
        <v>320</v>
      </c>
      <c r="E210" s="98" t="s">
        <v>154</v>
      </c>
      <c r="F210" s="22"/>
      <c r="G210" s="134">
        <v>66.8</v>
      </c>
      <c r="H210" s="134"/>
      <c r="I210" s="134">
        <f t="shared" si="13"/>
        <v>66.8</v>
      </c>
      <c r="J210" s="109">
        <v>66.8</v>
      </c>
      <c r="K210" s="109"/>
      <c r="L210" s="109">
        <f t="shared" si="14"/>
        <v>66.8</v>
      </c>
    </row>
    <row r="211" spans="1:12" ht="42" x14ac:dyDescent="0.4">
      <c r="A211" s="10"/>
      <c r="B211" s="5"/>
      <c r="C211" s="28" t="s">
        <v>321</v>
      </c>
      <c r="D211" s="77" t="s">
        <v>322</v>
      </c>
      <c r="E211" s="77"/>
      <c r="F211" s="50"/>
      <c r="G211" s="134">
        <f t="shared" ref="G211:K212" si="16">G212</f>
        <v>16</v>
      </c>
      <c r="H211" s="134">
        <f t="shared" si="16"/>
        <v>0</v>
      </c>
      <c r="I211" s="134">
        <f t="shared" si="13"/>
        <v>16</v>
      </c>
      <c r="J211" s="109">
        <f t="shared" si="16"/>
        <v>16</v>
      </c>
      <c r="K211" s="109">
        <f t="shared" si="16"/>
        <v>0</v>
      </c>
      <c r="L211" s="109">
        <f t="shared" si="14"/>
        <v>16</v>
      </c>
    </row>
    <row r="212" spans="1:12" ht="37.200000000000003" customHeight="1" x14ac:dyDescent="0.4">
      <c r="A212" s="10"/>
      <c r="B212" s="5"/>
      <c r="C212" s="28" t="s">
        <v>153</v>
      </c>
      <c r="D212" s="77" t="s">
        <v>323</v>
      </c>
      <c r="E212" s="77"/>
      <c r="F212" s="50"/>
      <c r="G212" s="134">
        <f t="shared" si="16"/>
        <v>16</v>
      </c>
      <c r="H212" s="134">
        <f t="shared" si="16"/>
        <v>0</v>
      </c>
      <c r="I212" s="134">
        <f t="shared" si="13"/>
        <v>16</v>
      </c>
      <c r="J212" s="109">
        <f t="shared" si="16"/>
        <v>16</v>
      </c>
      <c r="K212" s="109">
        <f t="shared" si="16"/>
        <v>0</v>
      </c>
      <c r="L212" s="109">
        <f t="shared" si="14"/>
        <v>16</v>
      </c>
    </row>
    <row r="213" spans="1:12" ht="42" x14ac:dyDescent="0.4">
      <c r="A213" s="10"/>
      <c r="B213" s="5"/>
      <c r="C213" s="28" t="s">
        <v>9</v>
      </c>
      <c r="D213" s="77" t="s">
        <v>323</v>
      </c>
      <c r="E213" s="77">
        <v>200</v>
      </c>
      <c r="F213" s="50">
        <v>14</v>
      </c>
      <c r="G213" s="134">
        <v>16</v>
      </c>
      <c r="H213" s="134"/>
      <c r="I213" s="134">
        <f t="shared" si="13"/>
        <v>16</v>
      </c>
      <c r="J213" s="109">
        <v>16</v>
      </c>
      <c r="K213" s="109"/>
      <c r="L213" s="109">
        <f t="shared" si="14"/>
        <v>16</v>
      </c>
    </row>
    <row r="214" spans="1:12" ht="64.5" customHeight="1" x14ac:dyDescent="0.4">
      <c r="A214" s="10"/>
      <c r="B214" s="5"/>
      <c r="C214" s="43" t="s">
        <v>324</v>
      </c>
      <c r="D214" s="45" t="s">
        <v>325</v>
      </c>
      <c r="E214" s="45"/>
      <c r="F214" s="50"/>
      <c r="G214" s="134">
        <f t="shared" ref="G214:K215" si="17">G215</f>
        <v>39037.4</v>
      </c>
      <c r="H214" s="134">
        <f t="shared" si="17"/>
        <v>0</v>
      </c>
      <c r="I214" s="134">
        <f t="shared" si="13"/>
        <v>39037.4</v>
      </c>
      <c r="J214" s="109">
        <f t="shared" si="17"/>
        <v>39037.4</v>
      </c>
      <c r="K214" s="109">
        <f t="shared" si="17"/>
        <v>0</v>
      </c>
      <c r="L214" s="109">
        <f t="shared" si="14"/>
        <v>39037.4</v>
      </c>
    </row>
    <row r="215" spans="1:12" ht="39.75" customHeight="1" x14ac:dyDescent="0.4">
      <c r="A215" s="10"/>
      <c r="B215" s="5"/>
      <c r="C215" s="43" t="s">
        <v>162</v>
      </c>
      <c r="D215" s="45" t="s">
        <v>326</v>
      </c>
      <c r="E215" s="45"/>
      <c r="F215" s="50"/>
      <c r="G215" s="134">
        <f t="shared" si="17"/>
        <v>39037.4</v>
      </c>
      <c r="H215" s="134">
        <f t="shared" si="17"/>
        <v>0</v>
      </c>
      <c r="I215" s="134">
        <f t="shared" si="13"/>
        <v>39037.4</v>
      </c>
      <c r="J215" s="109">
        <f t="shared" si="17"/>
        <v>39037.4</v>
      </c>
      <c r="K215" s="109">
        <f t="shared" si="17"/>
        <v>0</v>
      </c>
      <c r="L215" s="109">
        <f t="shared" si="14"/>
        <v>39037.4</v>
      </c>
    </row>
    <row r="216" spans="1:12" ht="44.25" customHeight="1" x14ac:dyDescent="0.4">
      <c r="A216" s="10"/>
      <c r="B216" s="5"/>
      <c r="C216" s="19" t="s">
        <v>13</v>
      </c>
      <c r="D216" s="45" t="s">
        <v>326</v>
      </c>
      <c r="E216" s="45" t="s">
        <v>155</v>
      </c>
      <c r="F216" s="50">
        <v>1</v>
      </c>
      <c r="G216" s="134">
        <v>39037.4</v>
      </c>
      <c r="H216" s="134"/>
      <c r="I216" s="134">
        <f t="shared" si="13"/>
        <v>39037.4</v>
      </c>
      <c r="J216" s="109">
        <v>39037.4</v>
      </c>
      <c r="K216" s="109"/>
      <c r="L216" s="109">
        <f t="shared" si="14"/>
        <v>39037.4</v>
      </c>
    </row>
    <row r="217" spans="1:12" s="59" customFormat="1" ht="57" customHeight="1" x14ac:dyDescent="0.4">
      <c r="A217" s="60"/>
      <c r="B217" s="5"/>
      <c r="C217" s="44" t="s">
        <v>328</v>
      </c>
      <c r="D217" s="45" t="s">
        <v>327</v>
      </c>
      <c r="E217" s="45"/>
      <c r="F217" s="50"/>
      <c r="G217" s="134">
        <f>G218+G220</f>
        <v>82.8</v>
      </c>
      <c r="H217" s="134">
        <f>H218+H220</f>
        <v>0</v>
      </c>
      <c r="I217" s="134">
        <f t="shared" si="13"/>
        <v>82.8</v>
      </c>
      <c r="J217" s="109">
        <f>J218+J220</f>
        <v>82.8</v>
      </c>
      <c r="K217" s="109">
        <f>K218+K220</f>
        <v>0</v>
      </c>
      <c r="L217" s="109">
        <f t="shared" si="14"/>
        <v>82.8</v>
      </c>
    </row>
    <row r="218" spans="1:12" ht="32.25" customHeight="1" x14ac:dyDescent="0.4">
      <c r="A218" s="10"/>
      <c r="B218" s="5"/>
      <c r="C218" s="55" t="s">
        <v>163</v>
      </c>
      <c r="D218" s="45" t="s">
        <v>329</v>
      </c>
      <c r="E218" s="45"/>
      <c r="F218" s="50"/>
      <c r="G218" s="134">
        <f>G219</f>
        <v>39.299999999999997</v>
      </c>
      <c r="H218" s="134">
        <f>H219</f>
        <v>0</v>
      </c>
      <c r="I218" s="134">
        <f t="shared" si="13"/>
        <v>39.299999999999997</v>
      </c>
      <c r="J218" s="109">
        <f>J219</f>
        <v>39.299999999999997</v>
      </c>
      <c r="K218" s="109">
        <f>K219</f>
        <v>0</v>
      </c>
      <c r="L218" s="109">
        <f t="shared" si="14"/>
        <v>39.299999999999997</v>
      </c>
    </row>
    <row r="219" spans="1:12" ht="45" customHeight="1" x14ac:dyDescent="0.4">
      <c r="A219" s="10"/>
      <c r="B219" s="5"/>
      <c r="C219" s="55" t="s">
        <v>9</v>
      </c>
      <c r="D219" s="45" t="s">
        <v>329</v>
      </c>
      <c r="E219" s="45" t="s">
        <v>154</v>
      </c>
      <c r="F219" s="50">
        <v>14</v>
      </c>
      <c r="G219" s="134">
        <v>39.299999999999997</v>
      </c>
      <c r="H219" s="134"/>
      <c r="I219" s="134">
        <f t="shared" si="13"/>
        <v>39.299999999999997</v>
      </c>
      <c r="J219" s="109">
        <v>39.299999999999997</v>
      </c>
      <c r="K219" s="109"/>
      <c r="L219" s="109">
        <f t="shared" si="14"/>
        <v>39.299999999999997</v>
      </c>
    </row>
    <row r="220" spans="1:12" ht="28.5" customHeight="1" x14ac:dyDescent="0.4">
      <c r="A220" s="10"/>
      <c r="B220" s="5"/>
      <c r="C220" s="55" t="s">
        <v>37</v>
      </c>
      <c r="D220" s="45" t="s">
        <v>330</v>
      </c>
      <c r="E220" s="45"/>
      <c r="F220" s="50"/>
      <c r="G220" s="134">
        <f>G221</f>
        <v>43.5</v>
      </c>
      <c r="H220" s="134">
        <f>H221</f>
        <v>0</v>
      </c>
      <c r="I220" s="134">
        <f t="shared" si="13"/>
        <v>43.5</v>
      </c>
      <c r="J220" s="109">
        <f>J221</f>
        <v>43.5</v>
      </c>
      <c r="K220" s="109">
        <f>K221</f>
        <v>0</v>
      </c>
      <c r="L220" s="109">
        <f t="shared" si="14"/>
        <v>43.5</v>
      </c>
    </row>
    <row r="221" spans="1:12" ht="42.75" customHeight="1" x14ac:dyDescent="0.4">
      <c r="A221" s="10"/>
      <c r="B221" s="5"/>
      <c r="C221" s="55" t="s">
        <v>9</v>
      </c>
      <c r="D221" s="45" t="s">
        <v>330</v>
      </c>
      <c r="E221" s="45" t="s">
        <v>154</v>
      </c>
      <c r="F221" s="50">
        <v>7</v>
      </c>
      <c r="G221" s="134">
        <v>43.5</v>
      </c>
      <c r="H221" s="134"/>
      <c r="I221" s="134">
        <f t="shared" si="13"/>
        <v>43.5</v>
      </c>
      <c r="J221" s="109">
        <v>43.5</v>
      </c>
      <c r="K221" s="109"/>
      <c r="L221" s="109">
        <f t="shared" si="14"/>
        <v>43.5</v>
      </c>
    </row>
    <row r="222" spans="1:12" ht="59.4" customHeight="1" x14ac:dyDescent="0.4">
      <c r="A222" s="10"/>
      <c r="B222" s="11">
        <v>11</v>
      </c>
      <c r="C222" s="7" t="s">
        <v>149</v>
      </c>
      <c r="D222" s="51" t="s">
        <v>47</v>
      </c>
      <c r="E222" s="51"/>
      <c r="F222" s="13"/>
      <c r="G222" s="135">
        <f>G223</f>
        <v>87527.300000000017</v>
      </c>
      <c r="H222" s="135">
        <f>H223</f>
        <v>4314.3</v>
      </c>
      <c r="I222" s="135">
        <f t="shared" si="13"/>
        <v>91841.60000000002</v>
      </c>
      <c r="J222" s="108">
        <f>J223</f>
        <v>87302</v>
      </c>
      <c r="K222" s="108">
        <f>K223</f>
        <v>1449.6000000000001</v>
      </c>
      <c r="L222" s="108">
        <f t="shared" si="14"/>
        <v>88751.6</v>
      </c>
    </row>
    <row r="223" spans="1:12" s="59" customFormat="1" ht="31.5" customHeight="1" x14ac:dyDescent="0.4">
      <c r="A223" s="60"/>
      <c r="B223" s="11"/>
      <c r="C223" s="124" t="s">
        <v>217</v>
      </c>
      <c r="D223" s="125" t="s">
        <v>331</v>
      </c>
      <c r="E223" s="51"/>
      <c r="F223" s="13"/>
      <c r="G223" s="134">
        <f>G224+G228+G238+G245+G249</f>
        <v>87527.300000000017</v>
      </c>
      <c r="H223" s="134">
        <f>H224+H228+H238+H245+H249</f>
        <v>4314.3</v>
      </c>
      <c r="I223" s="134">
        <f t="shared" si="13"/>
        <v>91841.60000000002</v>
      </c>
      <c r="J223" s="109">
        <f>J224+J228+J238+J245+J249</f>
        <v>87302</v>
      </c>
      <c r="K223" s="109">
        <f>K224+K228+K238+K245+K249</f>
        <v>1449.6000000000001</v>
      </c>
      <c r="L223" s="109">
        <f t="shared" si="14"/>
        <v>88751.6</v>
      </c>
    </row>
    <row r="224" spans="1:12" ht="42" x14ac:dyDescent="0.4">
      <c r="A224" s="10"/>
      <c r="B224" s="5"/>
      <c r="C224" s="28" t="s">
        <v>332</v>
      </c>
      <c r="D224" s="77" t="s">
        <v>333</v>
      </c>
      <c r="E224" s="77"/>
      <c r="F224" s="50"/>
      <c r="G224" s="134">
        <f>G225</f>
        <v>2115.3000000000002</v>
      </c>
      <c r="H224" s="134">
        <f>H225</f>
        <v>0</v>
      </c>
      <c r="I224" s="134">
        <f t="shared" si="13"/>
        <v>2115.3000000000002</v>
      </c>
      <c r="J224" s="109">
        <f>J225</f>
        <v>2115.3000000000002</v>
      </c>
      <c r="K224" s="109">
        <f>K225</f>
        <v>0</v>
      </c>
      <c r="L224" s="109">
        <f t="shared" si="14"/>
        <v>2115.3000000000002</v>
      </c>
    </row>
    <row r="225" spans="1:12" ht="35.4" customHeight="1" x14ac:dyDescent="0.4">
      <c r="A225" s="10"/>
      <c r="B225" s="5"/>
      <c r="C225" s="28" t="s">
        <v>150</v>
      </c>
      <c r="D225" s="77" t="s">
        <v>334</v>
      </c>
      <c r="E225" s="77"/>
      <c r="F225" s="50"/>
      <c r="G225" s="134">
        <f>G226+G227</f>
        <v>2115.3000000000002</v>
      </c>
      <c r="H225" s="134">
        <f>H226+H227</f>
        <v>0</v>
      </c>
      <c r="I225" s="134">
        <f t="shared" si="13"/>
        <v>2115.3000000000002</v>
      </c>
      <c r="J225" s="109">
        <f>J226+J227</f>
        <v>2115.3000000000002</v>
      </c>
      <c r="K225" s="109">
        <f>K226+K227</f>
        <v>0</v>
      </c>
      <c r="L225" s="109">
        <f t="shared" si="14"/>
        <v>2115.3000000000002</v>
      </c>
    </row>
    <row r="226" spans="1:12" ht="103.2" customHeight="1" x14ac:dyDescent="0.4">
      <c r="A226" s="10"/>
      <c r="B226" s="5"/>
      <c r="C226" s="28" t="s">
        <v>38</v>
      </c>
      <c r="D226" s="77" t="s">
        <v>334</v>
      </c>
      <c r="E226" s="77">
        <v>100</v>
      </c>
      <c r="F226" s="50">
        <v>4</v>
      </c>
      <c r="G226" s="134">
        <v>1991.3</v>
      </c>
      <c r="H226" s="134"/>
      <c r="I226" s="134">
        <f t="shared" ref="I226:I302" si="18">G226+H226</f>
        <v>1991.3</v>
      </c>
      <c r="J226" s="109">
        <v>1991.3</v>
      </c>
      <c r="K226" s="109"/>
      <c r="L226" s="109">
        <f t="shared" si="14"/>
        <v>1991.3</v>
      </c>
    </row>
    <row r="227" spans="1:12" ht="50.25" customHeight="1" x14ac:dyDescent="0.4">
      <c r="A227" s="10"/>
      <c r="B227" s="5"/>
      <c r="C227" s="28" t="s">
        <v>9</v>
      </c>
      <c r="D227" s="77" t="s">
        <v>334</v>
      </c>
      <c r="E227" s="77">
        <v>200</v>
      </c>
      <c r="F227" s="50">
        <v>4</v>
      </c>
      <c r="G227" s="134">
        <v>124</v>
      </c>
      <c r="H227" s="134"/>
      <c r="I227" s="134">
        <f t="shared" si="18"/>
        <v>124</v>
      </c>
      <c r="J227" s="109">
        <v>124</v>
      </c>
      <c r="K227" s="109"/>
      <c r="L227" s="109">
        <f t="shared" si="14"/>
        <v>124</v>
      </c>
    </row>
    <row r="228" spans="1:12" ht="66" customHeight="1" x14ac:dyDescent="0.4">
      <c r="A228" s="10"/>
      <c r="B228" s="5"/>
      <c r="C228" s="28" t="s">
        <v>335</v>
      </c>
      <c r="D228" s="77" t="s">
        <v>336</v>
      </c>
      <c r="E228" s="77"/>
      <c r="F228" s="50"/>
      <c r="G228" s="134">
        <f>G229+G231</f>
        <v>31834</v>
      </c>
      <c r="H228" s="134">
        <f>H229+H231+H233</f>
        <v>4315.8</v>
      </c>
      <c r="I228" s="134">
        <f t="shared" si="18"/>
        <v>36149.800000000003</v>
      </c>
      <c r="J228" s="109">
        <f>J229+J231</f>
        <v>31840.600000000002</v>
      </c>
      <c r="K228" s="134">
        <f>K229+K231+K233</f>
        <v>0</v>
      </c>
      <c r="L228" s="109">
        <f t="shared" si="14"/>
        <v>31840.600000000002</v>
      </c>
    </row>
    <row r="229" spans="1:12" ht="48.75" customHeight="1" x14ac:dyDescent="0.4">
      <c r="A229" s="10"/>
      <c r="B229" s="5"/>
      <c r="C229" s="28" t="s">
        <v>48</v>
      </c>
      <c r="D229" s="77" t="s">
        <v>337</v>
      </c>
      <c r="E229" s="77"/>
      <c r="F229" s="50"/>
      <c r="G229" s="134">
        <f>G230</f>
        <v>31669.200000000001</v>
      </c>
      <c r="H229" s="134">
        <f>H230</f>
        <v>0</v>
      </c>
      <c r="I229" s="134">
        <f t="shared" si="18"/>
        <v>31669.200000000001</v>
      </c>
      <c r="J229" s="109">
        <f>J230</f>
        <v>31669.200000000001</v>
      </c>
      <c r="K229" s="109">
        <f>K230</f>
        <v>0</v>
      </c>
      <c r="L229" s="109">
        <f t="shared" ref="L229:L305" si="19">J229+K229</f>
        <v>31669.200000000001</v>
      </c>
    </row>
    <row r="230" spans="1:12" ht="42" x14ac:dyDescent="0.4">
      <c r="A230" s="10"/>
      <c r="B230" s="5"/>
      <c r="C230" s="28" t="s">
        <v>6</v>
      </c>
      <c r="D230" s="77" t="s">
        <v>337</v>
      </c>
      <c r="E230" s="77">
        <v>600</v>
      </c>
      <c r="F230" s="50">
        <v>3</v>
      </c>
      <c r="G230" s="134">
        <v>31669.200000000001</v>
      </c>
      <c r="H230" s="134"/>
      <c r="I230" s="134">
        <f t="shared" si="18"/>
        <v>31669.200000000001</v>
      </c>
      <c r="J230" s="109">
        <v>31669.200000000001</v>
      </c>
      <c r="K230" s="109"/>
      <c r="L230" s="109">
        <f t="shared" si="19"/>
        <v>31669.200000000001</v>
      </c>
    </row>
    <row r="231" spans="1:12" ht="171.6" customHeight="1" x14ac:dyDescent="0.4">
      <c r="A231" s="10"/>
      <c r="B231" s="5"/>
      <c r="C231" s="3" t="s">
        <v>7</v>
      </c>
      <c r="D231" s="77" t="s">
        <v>338</v>
      </c>
      <c r="E231" s="77"/>
      <c r="F231" s="50"/>
      <c r="G231" s="134">
        <f>G232</f>
        <v>164.8</v>
      </c>
      <c r="H231" s="134">
        <f>H232</f>
        <v>0</v>
      </c>
      <c r="I231" s="134">
        <f t="shared" si="18"/>
        <v>164.8</v>
      </c>
      <c r="J231" s="109">
        <f>J232</f>
        <v>171.4</v>
      </c>
      <c r="K231" s="109">
        <f>K232</f>
        <v>0</v>
      </c>
      <c r="L231" s="109">
        <f t="shared" si="19"/>
        <v>171.4</v>
      </c>
    </row>
    <row r="232" spans="1:12" ht="42" x14ac:dyDescent="0.4">
      <c r="A232" s="10"/>
      <c r="B232" s="5"/>
      <c r="C232" s="28" t="s">
        <v>6</v>
      </c>
      <c r="D232" s="77" t="s">
        <v>338</v>
      </c>
      <c r="E232" s="77">
        <v>600</v>
      </c>
      <c r="F232" s="50">
        <v>3</v>
      </c>
      <c r="G232" s="134">
        <v>164.8</v>
      </c>
      <c r="H232" s="134"/>
      <c r="I232" s="134">
        <f t="shared" si="18"/>
        <v>164.8</v>
      </c>
      <c r="J232" s="109">
        <v>171.4</v>
      </c>
      <c r="K232" s="109"/>
      <c r="L232" s="109">
        <f t="shared" si="19"/>
        <v>171.4</v>
      </c>
    </row>
    <row r="233" spans="1:12" s="59" customFormat="1" ht="38.4" x14ac:dyDescent="0.4">
      <c r="A233" s="60"/>
      <c r="B233" s="5"/>
      <c r="C233" s="56" t="s">
        <v>452</v>
      </c>
      <c r="D233" s="45" t="s">
        <v>453</v>
      </c>
      <c r="E233" s="45"/>
      <c r="F233" s="50"/>
      <c r="G233" s="134"/>
      <c r="H233" s="134">
        <f>H234+H236</f>
        <v>4315.8</v>
      </c>
      <c r="I233" s="134">
        <f t="shared" si="18"/>
        <v>4315.8</v>
      </c>
      <c r="J233" s="109"/>
      <c r="K233" s="109">
        <f>K234+K236</f>
        <v>0</v>
      </c>
      <c r="L233" s="109">
        <f t="shared" si="19"/>
        <v>0</v>
      </c>
    </row>
    <row r="234" spans="1:12" s="59" customFormat="1" ht="21" x14ac:dyDescent="0.4">
      <c r="A234" s="60"/>
      <c r="B234" s="5"/>
      <c r="C234" s="127" t="s">
        <v>202</v>
      </c>
      <c r="D234" s="45" t="s">
        <v>454</v>
      </c>
      <c r="E234" s="45"/>
      <c r="F234" s="50"/>
      <c r="G234" s="134"/>
      <c r="H234" s="134">
        <f>H235</f>
        <v>3754.7</v>
      </c>
      <c r="I234" s="134">
        <f t="shared" si="18"/>
        <v>3754.7</v>
      </c>
      <c r="J234" s="109"/>
      <c r="K234" s="109">
        <f>K235</f>
        <v>0</v>
      </c>
      <c r="L234" s="109">
        <f t="shared" si="19"/>
        <v>0</v>
      </c>
    </row>
    <row r="235" spans="1:12" s="59" customFormat="1" ht="38.4" x14ac:dyDescent="0.4">
      <c r="A235" s="60"/>
      <c r="B235" s="5"/>
      <c r="C235" s="56" t="s">
        <v>13</v>
      </c>
      <c r="D235" s="45" t="s">
        <v>454</v>
      </c>
      <c r="E235" s="45" t="s">
        <v>155</v>
      </c>
      <c r="F235" s="50"/>
      <c r="G235" s="134"/>
      <c r="H235" s="134">
        <v>3754.7</v>
      </c>
      <c r="I235" s="134">
        <f t="shared" si="18"/>
        <v>3754.7</v>
      </c>
      <c r="J235" s="109"/>
      <c r="K235" s="109"/>
      <c r="L235" s="109">
        <f t="shared" si="19"/>
        <v>0</v>
      </c>
    </row>
    <row r="236" spans="1:12" s="59" customFormat="1" ht="21" x14ac:dyDescent="0.4">
      <c r="A236" s="60"/>
      <c r="B236" s="5"/>
      <c r="C236" s="127" t="s">
        <v>203</v>
      </c>
      <c r="D236" s="45" t="s">
        <v>454</v>
      </c>
      <c r="E236" s="45"/>
      <c r="F236" s="50"/>
      <c r="G236" s="134"/>
      <c r="H236" s="134">
        <f>H237</f>
        <v>561.1</v>
      </c>
      <c r="I236" s="134">
        <f t="shared" si="18"/>
        <v>561.1</v>
      </c>
      <c r="J236" s="109"/>
      <c r="K236" s="109">
        <f>K237</f>
        <v>0</v>
      </c>
      <c r="L236" s="109">
        <f t="shared" si="19"/>
        <v>0</v>
      </c>
    </row>
    <row r="237" spans="1:12" s="59" customFormat="1" ht="38.4" x14ac:dyDescent="0.4">
      <c r="A237" s="60"/>
      <c r="B237" s="5"/>
      <c r="C237" s="56" t="s">
        <v>13</v>
      </c>
      <c r="D237" s="45" t="s">
        <v>454</v>
      </c>
      <c r="E237" s="45" t="s">
        <v>155</v>
      </c>
      <c r="F237" s="50"/>
      <c r="G237" s="134"/>
      <c r="H237" s="134">
        <v>561.1</v>
      </c>
      <c r="I237" s="134">
        <f t="shared" si="18"/>
        <v>561.1</v>
      </c>
      <c r="J237" s="109"/>
      <c r="K237" s="109"/>
      <c r="L237" s="109">
        <f t="shared" si="19"/>
        <v>0</v>
      </c>
    </row>
    <row r="238" spans="1:12" ht="60.6" customHeight="1" x14ac:dyDescent="0.4">
      <c r="A238" s="10"/>
      <c r="B238" s="5"/>
      <c r="C238" s="28" t="s">
        <v>340</v>
      </c>
      <c r="D238" s="77" t="s">
        <v>339</v>
      </c>
      <c r="E238" s="77"/>
      <c r="F238" s="50"/>
      <c r="G238" s="134">
        <f>G239+G241+G243</f>
        <v>19995.800000000003</v>
      </c>
      <c r="H238" s="134">
        <f>H239+H241+H243</f>
        <v>-1.5</v>
      </c>
      <c r="I238" s="134">
        <f t="shared" si="18"/>
        <v>19994.300000000003</v>
      </c>
      <c r="J238" s="134">
        <f>J239+J241+J243</f>
        <v>19763.900000000001</v>
      </c>
      <c r="K238" s="134">
        <f>K239+K241+K243</f>
        <v>242.4</v>
      </c>
      <c r="L238" s="109">
        <f t="shared" si="19"/>
        <v>20006.300000000003</v>
      </c>
    </row>
    <row r="239" spans="1:12" ht="48.75" customHeight="1" x14ac:dyDescent="0.4">
      <c r="A239" s="10"/>
      <c r="B239" s="5"/>
      <c r="C239" s="28" t="s">
        <v>48</v>
      </c>
      <c r="D239" s="77" t="s">
        <v>341</v>
      </c>
      <c r="E239" s="77"/>
      <c r="F239" s="50"/>
      <c r="G239" s="134">
        <f>G240</f>
        <v>19763.900000000001</v>
      </c>
      <c r="H239" s="134">
        <f>H240</f>
        <v>0</v>
      </c>
      <c r="I239" s="134">
        <f t="shared" si="18"/>
        <v>19763.900000000001</v>
      </c>
      <c r="J239" s="109">
        <f>J240</f>
        <v>19763.900000000001</v>
      </c>
      <c r="K239" s="109">
        <f>K240</f>
        <v>0</v>
      </c>
      <c r="L239" s="109">
        <f t="shared" si="19"/>
        <v>19763.900000000001</v>
      </c>
    </row>
    <row r="240" spans="1:12" ht="51" customHeight="1" x14ac:dyDescent="0.4">
      <c r="A240" s="10"/>
      <c r="B240" s="5"/>
      <c r="C240" s="28" t="s">
        <v>6</v>
      </c>
      <c r="D240" s="77" t="s">
        <v>341</v>
      </c>
      <c r="E240" s="77">
        <v>600</v>
      </c>
      <c r="F240" s="50">
        <v>1</v>
      </c>
      <c r="G240" s="134">
        <v>19763.900000000001</v>
      </c>
      <c r="H240" s="134"/>
      <c r="I240" s="134">
        <f t="shared" si="18"/>
        <v>19763.900000000001</v>
      </c>
      <c r="J240" s="109">
        <v>19763.900000000001</v>
      </c>
      <c r="K240" s="109"/>
      <c r="L240" s="109">
        <f t="shared" si="19"/>
        <v>19763.900000000001</v>
      </c>
    </row>
    <row r="241" spans="1:12" s="59" customFormat="1" ht="34.950000000000003" customHeight="1" x14ac:dyDescent="0.4">
      <c r="A241" s="60"/>
      <c r="B241" s="5"/>
      <c r="C241" s="84" t="s">
        <v>202</v>
      </c>
      <c r="D241" s="45" t="s">
        <v>342</v>
      </c>
      <c r="E241" s="45"/>
      <c r="F241" s="50"/>
      <c r="G241" s="134">
        <f>G242</f>
        <v>201.7</v>
      </c>
      <c r="H241" s="134">
        <f>H242</f>
        <v>-1.3</v>
      </c>
      <c r="I241" s="134">
        <f t="shared" si="18"/>
        <v>200.39999999999998</v>
      </c>
      <c r="J241" s="109">
        <f>J242</f>
        <v>0</v>
      </c>
      <c r="K241" s="109">
        <f>K242</f>
        <v>210.8</v>
      </c>
      <c r="L241" s="109">
        <f t="shared" si="19"/>
        <v>210.8</v>
      </c>
    </row>
    <row r="242" spans="1:12" s="59" customFormat="1" ht="24.75" customHeight="1" x14ac:dyDescent="0.4">
      <c r="A242" s="60"/>
      <c r="B242" s="5"/>
      <c r="C242" s="44" t="s">
        <v>13</v>
      </c>
      <c r="D242" s="45" t="s">
        <v>342</v>
      </c>
      <c r="E242" s="45" t="s">
        <v>155</v>
      </c>
      <c r="F242" s="50"/>
      <c r="G242" s="134">
        <v>201.7</v>
      </c>
      <c r="H242" s="134">
        <v>-1.3</v>
      </c>
      <c r="I242" s="134">
        <f t="shared" si="18"/>
        <v>200.39999999999998</v>
      </c>
      <c r="J242" s="109">
        <v>0</v>
      </c>
      <c r="K242" s="109">
        <v>210.8</v>
      </c>
      <c r="L242" s="109">
        <f t="shared" si="19"/>
        <v>210.8</v>
      </c>
    </row>
    <row r="243" spans="1:12" s="59" customFormat="1" ht="44.4" customHeight="1" x14ac:dyDescent="0.4">
      <c r="A243" s="60"/>
      <c r="B243" s="5"/>
      <c r="C243" s="84" t="s">
        <v>203</v>
      </c>
      <c r="D243" s="45" t="s">
        <v>342</v>
      </c>
      <c r="E243" s="45"/>
      <c r="F243" s="50"/>
      <c r="G243" s="134">
        <f>G244</f>
        <v>30.2</v>
      </c>
      <c r="H243" s="134">
        <f>H244</f>
        <v>-0.2</v>
      </c>
      <c r="I243" s="134">
        <f t="shared" si="18"/>
        <v>30</v>
      </c>
      <c r="J243" s="109">
        <f>J244</f>
        <v>0</v>
      </c>
      <c r="K243" s="109">
        <f>K244</f>
        <v>31.6</v>
      </c>
      <c r="L243" s="109">
        <f t="shared" si="19"/>
        <v>31.6</v>
      </c>
    </row>
    <row r="244" spans="1:12" s="59" customFormat="1" ht="42.75" customHeight="1" x14ac:dyDescent="0.4">
      <c r="A244" s="60"/>
      <c r="B244" s="5"/>
      <c r="C244" s="44" t="s">
        <v>13</v>
      </c>
      <c r="D244" s="45" t="s">
        <v>342</v>
      </c>
      <c r="E244" s="45" t="s">
        <v>155</v>
      </c>
      <c r="F244" s="50"/>
      <c r="G244" s="134">
        <v>30.2</v>
      </c>
      <c r="H244" s="134">
        <v>-0.2</v>
      </c>
      <c r="I244" s="134">
        <f t="shared" si="18"/>
        <v>30</v>
      </c>
      <c r="J244" s="109">
        <v>0</v>
      </c>
      <c r="K244" s="109">
        <v>31.6</v>
      </c>
      <c r="L244" s="109">
        <f t="shared" si="19"/>
        <v>31.6</v>
      </c>
    </row>
    <row r="245" spans="1:12" ht="39" customHeight="1" x14ac:dyDescent="0.4">
      <c r="A245" s="10"/>
      <c r="B245" s="5"/>
      <c r="C245" s="28" t="s">
        <v>343</v>
      </c>
      <c r="D245" s="77" t="s">
        <v>344</v>
      </c>
      <c r="E245" s="77"/>
      <c r="F245" s="50"/>
      <c r="G245" s="134">
        <f>G246</f>
        <v>2838.3</v>
      </c>
      <c r="H245" s="134">
        <f>H246</f>
        <v>0</v>
      </c>
      <c r="I245" s="134">
        <f t="shared" si="18"/>
        <v>2838.3</v>
      </c>
      <c r="J245" s="109">
        <f>J246</f>
        <v>2838.3</v>
      </c>
      <c r="K245" s="109">
        <f>K246</f>
        <v>0</v>
      </c>
      <c r="L245" s="109">
        <f t="shared" si="19"/>
        <v>2838.3</v>
      </c>
    </row>
    <row r="246" spans="1:12" ht="42" x14ac:dyDescent="0.4">
      <c r="A246" s="10"/>
      <c r="B246" s="5"/>
      <c r="C246" s="28" t="s">
        <v>39</v>
      </c>
      <c r="D246" s="77" t="s">
        <v>345</v>
      </c>
      <c r="E246" s="77"/>
      <c r="F246" s="50"/>
      <c r="G246" s="134">
        <f>G247+G248</f>
        <v>2838.3</v>
      </c>
      <c r="H246" s="134">
        <f>H247+H248</f>
        <v>0</v>
      </c>
      <c r="I246" s="134">
        <f t="shared" si="18"/>
        <v>2838.3</v>
      </c>
      <c r="J246" s="109">
        <f>J247+J248</f>
        <v>2838.3</v>
      </c>
      <c r="K246" s="109">
        <f>K247+K248</f>
        <v>0</v>
      </c>
      <c r="L246" s="109">
        <f t="shared" si="19"/>
        <v>2838.3</v>
      </c>
    </row>
    <row r="247" spans="1:12" ht="108.6" customHeight="1" x14ac:dyDescent="0.4">
      <c r="A247" s="10"/>
      <c r="B247" s="5"/>
      <c r="C247" s="28" t="s">
        <v>38</v>
      </c>
      <c r="D247" s="77" t="s">
        <v>345</v>
      </c>
      <c r="E247" s="77">
        <v>100</v>
      </c>
      <c r="F247" s="50">
        <v>4</v>
      </c>
      <c r="G247" s="134">
        <v>2737.9</v>
      </c>
      <c r="H247" s="134"/>
      <c r="I247" s="134">
        <f t="shared" si="18"/>
        <v>2737.9</v>
      </c>
      <c r="J247" s="109">
        <v>2737.9</v>
      </c>
      <c r="K247" s="109"/>
      <c r="L247" s="109">
        <f t="shared" si="19"/>
        <v>2737.9</v>
      </c>
    </row>
    <row r="248" spans="1:12" ht="42" x14ac:dyDescent="0.4">
      <c r="A248" s="10"/>
      <c r="B248" s="5"/>
      <c r="C248" s="28" t="s">
        <v>9</v>
      </c>
      <c r="D248" s="77" t="s">
        <v>345</v>
      </c>
      <c r="E248" s="77">
        <v>200</v>
      </c>
      <c r="F248" s="50">
        <v>4</v>
      </c>
      <c r="G248" s="134">
        <v>100.4</v>
      </c>
      <c r="H248" s="134"/>
      <c r="I248" s="134">
        <f t="shared" si="18"/>
        <v>100.4</v>
      </c>
      <c r="J248" s="109">
        <v>100.4</v>
      </c>
      <c r="K248" s="109"/>
      <c r="L248" s="109">
        <f t="shared" si="19"/>
        <v>100.4</v>
      </c>
    </row>
    <row r="249" spans="1:12" ht="42" x14ac:dyDescent="0.4">
      <c r="A249" s="10"/>
      <c r="B249" s="5"/>
      <c r="C249" s="28" t="s">
        <v>347</v>
      </c>
      <c r="D249" s="77" t="s">
        <v>346</v>
      </c>
      <c r="E249" s="77"/>
      <c r="F249" s="50"/>
      <c r="G249" s="134">
        <f t="shared" ref="G249:K250" si="20">G250</f>
        <v>30743.9</v>
      </c>
      <c r="H249" s="109">
        <f>H250+H252+H254+H256+H258</f>
        <v>0</v>
      </c>
      <c r="I249" s="134">
        <f t="shared" si="18"/>
        <v>30743.9</v>
      </c>
      <c r="J249" s="109">
        <f t="shared" si="20"/>
        <v>30743.9</v>
      </c>
      <c r="K249" s="109">
        <f>K250+K252+K254+K256+K258</f>
        <v>1207.2</v>
      </c>
      <c r="L249" s="109">
        <f t="shared" si="19"/>
        <v>31951.100000000002</v>
      </c>
    </row>
    <row r="250" spans="1:12" ht="42" x14ac:dyDescent="0.4">
      <c r="A250" s="10"/>
      <c r="B250" s="5"/>
      <c r="C250" s="28" t="s">
        <v>48</v>
      </c>
      <c r="D250" s="77" t="s">
        <v>348</v>
      </c>
      <c r="E250" s="77"/>
      <c r="F250" s="50"/>
      <c r="G250" s="134">
        <f t="shared" si="20"/>
        <v>30743.9</v>
      </c>
      <c r="H250" s="134">
        <f t="shared" si="20"/>
        <v>0</v>
      </c>
      <c r="I250" s="134">
        <f t="shared" si="18"/>
        <v>30743.9</v>
      </c>
      <c r="J250" s="109">
        <f t="shared" si="20"/>
        <v>30743.9</v>
      </c>
      <c r="K250" s="109">
        <f t="shared" si="20"/>
        <v>0</v>
      </c>
      <c r="L250" s="109">
        <f t="shared" si="19"/>
        <v>30743.9</v>
      </c>
    </row>
    <row r="251" spans="1:12" s="15" customFormat="1" ht="42" x14ac:dyDescent="0.4">
      <c r="A251" s="34"/>
      <c r="B251" s="5"/>
      <c r="C251" s="28" t="s">
        <v>6</v>
      </c>
      <c r="D251" s="77" t="s">
        <v>348</v>
      </c>
      <c r="E251" s="77">
        <v>600</v>
      </c>
      <c r="F251" s="50">
        <v>1</v>
      </c>
      <c r="G251" s="134">
        <v>30743.9</v>
      </c>
      <c r="H251" s="134"/>
      <c r="I251" s="134">
        <f t="shared" si="18"/>
        <v>30743.9</v>
      </c>
      <c r="J251" s="109">
        <v>30743.9</v>
      </c>
      <c r="K251" s="109"/>
      <c r="L251" s="109">
        <f t="shared" si="19"/>
        <v>30743.9</v>
      </c>
    </row>
    <row r="252" spans="1:12" s="15" customFormat="1" ht="210" x14ac:dyDescent="0.4">
      <c r="A252" s="34"/>
      <c r="B252" s="5"/>
      <c r="C252" s="55" t="s">
        <v>455</v>
      </c>
      <c r="D252" s="87" t="s">
        <v>457</v>
      </c>
      <c r="E252" s="87"/>
      <c r="F252" s="50"/>
      <c r="G252" s="109">
        <f>G253</f>
        <v>0</v>
      </c>
      <c r="H252" s="109">
        <f>H253</f>
        <v>0</v>
      </c>
      <c r="I252" s="134">
        <f t="shared" si="18"/>
        <v>0</v>
      </c>
      <c r="J252" s="109">
        <f>J253</f>
        <v>0</v>
      </c>
      <c r="K252" s="109">
        <f>K253</f>
        <v>423.4</v>
      </c>
      <c r="L252" s="109">
        <f t="shared" si="19"/>
        <v>423.4</v>
      </c>
    </row>
    <row r="253" spans="1:12" s="15" customFormat="1" ht="42" x14ac:dyDescent="0.4">
      <c r="A253" s="34"/>
      <c r="B253" s="5"/>
      <c r="C253" s="55" t="s">
        <v>13</v>
      </c>
      <c r="D253" s="87" t="s">
        <v>457</v>
      </c>
      <c r="E253" s="87" t="s">
        <v>155</v>
      </c>
      <c r="F253" s="50"/>
      <c r="G253" s="134"/>
      <c r="H253" s="134"/>
      <c r="I253" s="134">
        <f t="shared" si="18"/>
        <v>0</v>
      </c>
      <c r="J253" s="109"/>
      <c r="K253" s="109">
        <v>423.4</v>
      </c>
      <c r="L253" s="109">
        <f t="shared" si="19"/>
        <v>423.4</v>
      </c>
    </row>
    <row r="254" spans="1:12" s="15" customFormat="1" ht="218.4" customHeight="1" x14ac:dyDescent="0.4">
      <c r="A254" s="34"/>
      <c r="B254" s="5"/>
      <c r="C254" s="55" t="s">
        <v>456</v>
      </c>
      <c r="D254" s="87" t="s">
        <v>457</v>
      </c>
      <c r="E254" s="87"/>
      <c r="F254" s="50"/>
      <c r="G254" s="109">
        <f>G255</f>
        <v>0</v>
      </c>
      <c r="H254" s="109">
        <f>H255</f>
        <v>0</v>
      </c>
      <c r="I254" s="134">
        <f t="shared" si="18"/>
        <v>0</v>
      </c>
      <c r="J254" s="109">
        <f>J255</f>
        <v>0</v>
      </c>
      <c r="K254" s="109">
        <f>K255</f>
        <v>63.3</v>
      </c>
      <c r="L254" s="109">
        <f t="shared" si="19"/>
        <v>63.3</v>
      </c>
    </row>
    <row r="255" spans="1:12" s="15" customFormat="1" ht="42" x14ac:dyDescent="0.4">
      <c r="A255" s="34"/>
      <c r="B255" s="5"/>
      <c r="C255" s="55" t="s">
        <v>13</v>
      </c>
      <c r="D255" s="87" t="s">
        <v>457</v>
      </c>
      <c r="E255" s="87" t="s">
        <v>155</v>
      </c>
      <c r="F255" s="50"/>
      <c r="G255" s="134"/>
      <c r="H255" s="134"/>
      <c r="I255" s="134">
        <f t="shared" si="18"/>
        <v>0</v>
      </c>
      <c r="J255" s="109"/>
      <c r="K255" s="109">
        <v>63.3</v>
      </c>
      <c r="L255" s="109">
        <f t="shared" si="19"/>
        <v>63.3</v>
      </c>
    </row>
    <row r="256" spans="1:12" s="15" customFormat="1" ht="63" x14ac:dyDescent="0.4">
      <c r="A256" s="34"/>
      <c r="B256" s="5"/>
      <c r="C256" s="55" t="s">
        <v>458</v>
      </c>
      <c r="D256" s="87" t="s">
        <v>460</v>
      </c>
      <c r="E256" s="87"/>
      <c r="F256" s="50"/>
      <c r="G256" s="134">
        <f>G257</f>
        <v>0</v>
      </c>
      <c r="H256" s="134">
        <f>H257</f>
        <v>0</v>
      </c>
      <c r="I256" s="134">
        <f t="shared" si="18"/>
        <v>0</v>
      </c>
      <c r="J256" s="109">
        <f>J257</f>
        <v>0</v>
      </c>
      <c r="K256" s="131">
        <f>K257</f>
        <v>626.79999999999995</v>
      </c>
      <c r="L256" s="131">
        <f>J256+K256</f>
        <v>626.79999999999995</v>
      </c>
    </row>
    <row r="257" spans="1:12" s="15" customFormat="1" ht="42" x14ac:dyDescent="0.4">
      <c r="A257" s="34"/>
      <c r="B257" s="5"/>
      <c r="C257" s="55" t="s">
        <v>13</v>
      </c>
      <c r="D257" s="87" t="s">
        <v>460</v>
      </c>
      <c r="E257" s="87" t="s">
        <v>155</v>
      </c>
      <c r="F257" s="50"/>
      <c r="G257" s="134"/>
      <c r="H257" s="134"/>
      <c r="I257" s="134">
        <f t="shared" si="18"/>
        <v>0</v>
      </c>
      <c r="J257" s="109"/>
      <c r="K257" s="131">
        <v>626.79999999999995</v>
      </c>
      <c r="L257" s="131">
        <f t="shared" ref="L257:L259" si="21">J257+K257</f>
        <v>626.79999999999995</v>
      </c>
    </row>
    <row r="258" spans="1:12" s="15" customFormat="1" ht="63" x14ac:dyDescent="0.4">
      <c r="A258" s="34"/>
      <c r="B258" s="5"/>
      <c r="C258" s="55" t="s">
        <v>459</v>
      </c>
      <c r="D258" s="87" t="s">
        <v>460</v>
      </c>
      <c r="E258" s="87"/>
      <c r="F258" s="50"/>
      <c r="G258" s="134">
        <f>G259</f>
        <v>0</v>
      </c>
      <c r="H258" s="134">
        <f>H259</f>
        <v>0</v>
      </c>
      <c r="I258" s="134">
        <f t="shared" si="18"/>
        <v>0</v>
      </c>
      <c r="J258" s="109">
        <f>J259</f>
        <v>0</v>
      </c>
      <c r="K258" s="131">
        <f>K259</f>
        <v>93.7</v>
      </c>
      <c r="L258" s="131">
        <f>J258+K258</f>
        <v>93.7</v>
      </c>
    </row>
    <row r="259" spans="1:12" s="15" customFormat="1" ht="42" x14ac:dyDescent="0.4">
      <c r="A259" s="34"/>
      <c r="B259" s="5"/>
      <c r="C259" s="55" t="s">
        <v>13</v>
      </c>
      <c r="D259" s="87" t="s">
        <v>460</v>
      </c>
      <c r="E259" s="87" t="s">
        <v>155</v>
      </c>
      <c r="F259" s="50"/>
      <c r="G259" s="134"/>
      <c r="H259" s="134"/>
      <c r="I259" s="134">
        <f t="shared" si="18"/>
        <v>0</v>
      </c>
      <c r="J259" s="109"/>
      <c r="K259" s="131">
        <v>93.7</v>
      </c>
      <c r="L259" s="131">
        <f t="shared" si="21"/>
        <v>93.7</v>
      </c>
    </row>
    <row r="260" spans="1:12" ht="85.95" customHeight="1" x14ac:dyDescent="0.4">
      <c r="A260" s="10"/>
      <c r="B260" s="11">
        <v>12</v>
      </c>
      <c r="C260" s="7" t="s">
        <v>125</v>
      </c>
      <c r="D260" s="51" t="s">
        <v>49</v>
      </c>
      <c r="E260" s="51"/>
      <c r="F260" s="7"/>
      <c r="G260" s="135">
        <f>G261</f>
        <v>14671.099999999999</v>
      </c>
      <c r="H260" s="135">
        <f>H261</f>
        <v>0</v>
      </c>
      <c r="I260" s="135">
        <f t="shared" si="18"/>
        <v>14671.099999999999</v>
      </c>
      <c r="J260" s="108">
        <f>J261</f>
        <v>10115.799999999999</v>
      </c>
      <c r="K260" s="108">
        <f>K261</f>
        <v>0</v>
      </c>
      <c r="L260" s="108">
        <f t="shared" si="19"/>
        <v>10115.799999999999</v>
      </c>
    </row>
    <row r="261" spans="1:12" s="59" customFormat="1" ht="40.5" customHeight="1" x14ac:dyDescent="0.4">
      <c r="A261" s="60"/>
      <c r="B261" s="11"/>
      <c r="C261" s="124" t="s">
        <v>217</v>
      </c>
      <c r="D261" s="125" t="s">
        <v>352</v>
      </c>
      <c r="E261" s="51"/>
      <c r="F261" s="7"/>
      <c r="G261" s="134">
        <f>G262+G267+G270+G273</f>
        <v>14671.099999999999</v>
      </c>
      <c r="H261" s="134">
        <f>H262+H267+H270+H273</f>
        <v>0</v>
      </c>
      <c r="I261" s="134">
        <f t="shared" si="18"/>
        <v>14671.099999999999</v>
      </c>
      <c r="J261" s="109">
        <f>J262+J267+J270+J273</f>
        <v>10115.799999999999</v>
      </c>
      <c r="K261" s="109">
        <f>K262+K267+K270+K273</f>
        <v>0</v>
      </c>
      <c r="L261" s="109">
        <f t="shared" si="19"/>
        <v>10115.799999999999</v>
      </c>
    </row>
    <row r="262" spans="1:12" ht="73.5" customHeight="1" x14ac:dyDescent="0.4">
      <c r="A262" s="10"/>
      <c r="B262" s="5"/>
      <c r="C262" s="28" t="s">
        <v>349</v>
      </c>
      <c r="D262" s="77" t="s">
        <v>351</v>
      </c>
      <c r="E262" s="77"/>
      <c r="F262" s="49"/>
      <c r="G262" s="134">
        <f>G263+G265</f>
        <v>7325.8</v>
      </c>
      <c r="H262" s="134">
        <f>H263+H265</f>
        <v>0</v>
      </c>
      <c r="I262" s="134">
        <f t="shared" si="18"/>
        <v>7325.8</v>
      </c>
      <c r="J262" s="109">
        <f>J263+J265</f>
        <v>7325.8</v>
      </c>
      <c r="K262" s="109">
        <f>K263+K265</f>
        <v>0</v>
      </c>
      <c r="L262" s="109">
        <f t="shared" si="19"/>
        <v>7325.8</v>
      </c>
    </row>
    <row r="263" spans="1:12" ht="21" x14ac:dyDescent="0.4">
      <c r="A263" s="10"/>
      <c r="B263" s="5"/>
      <c r="C263" s="28" t="s">
        <v>30</v>
      </c>
      <c r="D263" s="77" t="s">
        <v>355</v>
      </c>
      <c r="E263" s="77"/>
      <c r="F263" s="49"/>
      <c r="G263" s="134">
        <f t="shared" ref="G263:K268" si="22">G264</f>
        <v>517.5</v>
      </c>
      <c r="H263" s="134">
        <f t="shared" si="22"/>
        <v>0</v>
      </c>
      <c r="I263" s="134">
        <f t="shared" si="18"/>
        <v>517.5</v>
      </c>
      <c r="J263" s="109">
        <f t="shared" si="22"/>
        <v>517.5</v>
      </c>
      <c r="K263" s="109">
        <f t="shared" si="22"/>
        <v>0</v>
      </c>
      <c r="L263" s="109">
        <f t="shared" si="19"/>
        <v>517.5</v>
      </c>
    </row>
    <row r="264" spans="1:12" ht="42" x14ac:dyDescent="0.4">
      <c r="A264" s="10"/>
      <c r="B264" s="5"/>
      <c r="C264" s="28" t="s">
        <v>9</v>
      </c>
      <c r="D264" s="77" t="s">
        <v>355</v>
      </c>
      <c r="E264" s="77">
        <v>200</v>
      </c>
      <c r="F264" s="49"/>
      <c r="G264" s="134">
        <v>517.5</v>
      </c>
      <c r="H264" s="134"/>
      <c r="I264" s="134">
        <f t="shared" si="18"/>
        <v>517.5</v>
      </c>
      <c r="J264" s="109">
        <v>517.5</v>
      </c>
      <c r="K264" s="109"/>
      <c r="L264" s="109">
        <f t="shared" si="19"/>
        <v>517.5</v>
      </c>
    </row>
    <row r="265" spans="1:12" s="59" customFormat="1" ht="21" x14ac:dyDescent="0.4">
      <c r="A265" s="60"/>
      <c r="B265" s="5"/>
      <c r="C265" s="55" t="s">
        <v>353</v>
      </c>
      <c r="D265" s="120" t="s">
        <v>354</v>
      </c>
      <c r="E265" s="120"/>
      <c r="F265" s="49"/>
      <c r="G265" s="134">
        <f t="shared" si="22"/>
        <v>6808.3</v>
      </c>
      <c r="H265" s="134">
        <f t="shared" si="22"/>
        <v>0</v>
      </c>
      <c r="I265" s="134">
        <f t="shared" si="18"/>
        <v>6808.3</v>
      </c>
      <c r="J265" s="109">
        <f t="shared" si="22"/>
        <v>6808.3</v>
      </c>
      <c r="K265" s="109">
        <f t="shared" si="22"/>
        <v>0</v>
      </c>
      <c r="L265" s="109">
        <f t="shared" si="19"/>
        <v>6808.3</v>
      </c>
    </row>
    <row r="266" spans="1:12" s="59" customFormat="1" ht="42" x14ac:dyDescent="0.4">
      <c r="A266" s="60"/>
      <c r="B266" s="5"/>
      <c r="C266" s="143" t="s">
        <v>9</v>
      </c>
      <c r="D266" s="120" t="s">
        <v>354</v>
      </c>
      <c r="E266" s="120">
        <v>200</v>
      </c>
      <c r="F266" s="49"/>
      <c r="G266" s="134">
        <v>6808.3</v>
      </c>
      <c r="H266" s="134"/>
      <c r="I266" s="134">
        <f t="shared" si="18"/>
        <v>6808.3</v>
      </c>
      <c r="J266" s="109">
        <v>6808.3</v>
      </c>
      <c r="K266" s="109"/>
      <c r="L266" s="109">
        <f t="shared" si="19"/>
        <v>6808.3</v>
      </c>
    </row>
    <row r="267" spans="1:12" s="59" customFormat="1" ht="84" x14ac:dyDescent="0.4">
      <c r="A267" s="60"/>
      <c r="B267" s="141"/>
      <c r="C267" s="145" t="s">
        <v>359</v>
      </c>
      <c r="D267" s="133" t="s">
        <v>356</v>
      </c>
      <c r="E267" s="52"/>
      <c r="F267" s="49"/>
      <c r="G267" s="134">
        <f t="shared" si="22"/>
        <v>2000</v>
      </c>
      <c r="H267" s="134">
        <f t="shared" si="22"/>
        <v>0</v>
      </c>
      <c r="I267" s="134">
        <f t="shared" si="18"/>
        <v>2000</v>
      </c>
      <c r="J267" s="109">
        <f t="shared" si="22"/>
        <v>2000</v>
      </c>
      <c r="K267" s="109">
        <f t="shared" si="22"/>
        <v>0</v>
      </c>
      <c r="L267" s="109">
        <f t="shared" si="19"/>
        <v>2000</v>
      </c>
    </row>
    <row r="268" spans="1:12" s="59" customFormat="1" ht="42" x14ac:dyDescent="0.4">
      <c r="A268" s="60"/>
      <c r="B268" s="141"/>
      <c r="C268" s="145" t="s">
        <v>358</v>
      </c>
      <c r="D268" s="142" t="s">
        <v>357</v>
      </c>
      <c r="E268" s="126"/>
      <c r="F268" s="49"/>
      <c r="G268" s="134">
        <f t="shared" si="22"/>
        <v>2000</v>
      </c>
      <c r="H268" s="134">
        <f t="shared" si="22"/>
        <v>0</v>
      </c>
      <c r="I268" s="134">
        <f t="shared" si="18"/>
        <v>2000</v>
      </c>
      <c r="J268" s="109">
        <f t="shared" si="22"/>
        <v>2000</v>
      </c>
      <c r="K268" s="109">
        <f t="shared" si="22"/>
        <v>0</v>
      </c>
      <c r="L268" s="109">
        <f t="shared" si="19"/>
        <v>2000</v>
      </c>
    </row>
    <row r="269" spans="1:12" s="59" customFormat="1" ht="21" x14ac:dyDescent="0.4">
      <c r="A269" s="60"/>
      <c r="B269" s="5"/>
      <c r="C269" s="144" t="s">
        <v>11</v>
      </c>
      <c r="D269" s="87" t="s">
        <v>357</v>
      </c>
      <c r="E269" s="126" t="s">
        <v>195</v>
      </c>
      <c r="F269" s="49"/>
      <c r="G269" s="134">
        <v>2000</v>
      </c>
      <c r="H269" s="134"/>
      <c r="I269" s="134">
        <f t="shared" si="18"/>
        <v>2000</v>
      </c>
      <c r="J269" s="109">
        <v>2000</v>
      </c>
      <c r="K269" s="109"/>
      <c r="L269" s="109">
        <f t="shared" si="19"/>
        <v>2000</v>
      </c>
    </row>
    <row r="270" spans="1:12" s="59" customFormat="1" ht="69.599999999999994" customHeight="1" x14ac:dyDescent="0.4">
      <c r="A270" s="60"/>
      <c r="B270" s="5"/>
      <c r="C270" s="100" t="s">
        <v>360</v>
      </c>
      <c r="D270" s="101" t="s">
        <v>350</v>
      </c>
      <c r="E270" s="102"/>
      <c r="F270" s="49"/>
      <c r="G270" s="134">
        <f>G271</f>
        <v>4555.3</v>
      </c>
      <c r="H270" s="134">
        <f>H271</f>
        <v>0</v>
      </c>
      <c r="I270" s="134">
        <f t="shared" si="18"/>
        <v>4555.3</v>
      </c>
      <c r="J270" s="134">
        <f>J271</f>
        <v>0</v>
      </c>
      <c r="K270" s="134">
        <f>K271</f>
        <v>0</v>
      </c>
      <c r="L270" s="109">
        <f t="shared" si="19"/>
        <v>0</v>
      </c>
    </row>
    <row r="271" spans="1:12" s="59" customFormat="1" ht="21" x14ac:dyDescent="0.4">
      <c r="A271" s="60"/>
      <c r="B271" s="5"/>
      <c r="C271" s="56" t="s">
        <v>431</v>
      </c>
      <c r="D271" s="87" t="s">
        <v>432</v>
      </c>
      <c r="E271" s="129"/>
      <c r="F271" s="49"/>
      <c r="G271" s="134">
        <f>G272</f>
        <v>4555.3</v>
      </c>
      <c r="H271" s="134">
        <f>H272</f>
        <v>0</v>
      </c>
      <c r="I271" s="134">
        <f t="shared" si="18"/>
        <v>4555.3</v>
      </c>
      <c r="J271" s="109">
        <f>J272</f>
        <v>0</v>
      </c>
      <c r="K271" s="109">
        <f>K272</f>
        <v>0</v>
      </c>
      <c r="L271" s="109">
        <f t="shared" si="19"/>
        <v>0</v>
      </c>
    </row>
    <row r="272" spans="1:12" s="59" customFormat="1" ht="38.4" x14ac:dyDescent="0.4">
      <c r="A272" s="60"/>
      <c r="B272" s="5"/>
      <c r="C272" s="56" t="s">
        <v>29</v>
      </c>
      <c r="D272" s="87" t="s">
        <v>432</v>
      </c>
      <c r="E272" s="129">
        <v>400</v>
      </c>
      <c r="F272" s="49"/>
      <c r="G272" s="134">
        <v>4555.3</v>
      </c>
      <c r="H272" s="134"/>
      <c r="I272" s="134">
        <f t="shared" si="18"/>
        <v>4555.3</v>
      </c>
      <c r="J272" s="109">
        <v>0</v>
      </c>
      <c r="K272" s="109">
        <v>0</v>
      </c>
      <c r="L272" s="109">
        <f t="shared" si="19"/>
        <v>0</v>
      </c>
    </row>
    <row r="273" spans="1:12" s="59" customFormat="1" ht="42" x14ac:dyDescent="0.4">
      <c r="A273" s="60"/>
      <c r="B273" s="5"/>
      <c r="C273" s="25" t="s">
        <v>361</v>
      </c>
      <c r="D273" s="120" t="s">
        <v>362</v>
      </c>
      <c r="E273" s="102"/>
      <c r="F273" s="49"/>
      <c r="G273" s="134">
        <f>G274</f>
        <v>790</v>
      </c>
      <c r="H273" s="134">
        <f>H274</f>
        <v>0</v>
      </c>
      <c r="I273" s="134">
        <f t="shared" si="18"/>
        <v>790</v>
      </c>
      <c r="J273" s="134">
        <f>J274</f>
        <v>790</v>
      </c>
      <c r="K273" s="134">
        <f>K274</f>
        <v>0</v>
      </c>
      <c r="L273" s="109">
        <f t="shared" si="19"/>
        <v>790</v>
      </c>
    </row>
    <row r="274" spans="1:12" s="59" customFormat="1" ht="30.6" customHeight="1" x14ac:dyDescent="0.4">
      <c r="A274" s="60"/>
      <c r="B274" s="5"/>
      <c r="C274" s="25" t="s">
        <v>30</v>
      </c>
      <c r="D274" s="101" t="s">
        <v>363</v>
      </c>
      <c r="E274" s="102"/>
      <c r="F274" s="49"/>
      <c r="G274" s="134">
        <f t="shared" ref="G274:K274" si="23">G275</f>
        <v>790</v>
      </c>
      <c r="H274" s="134">
        <f t="shared" si="23"/>
        <v>0</v>
      </c>
      <c r="I274" s="134">
        <f t="shared" si="18"/>
        <v>790</v>
      </c>
      <c r="J274" s="109">
        <f t="shared" si="23"/>
        <v>790</v>
      </c>
      <c r="K274" s="109">
        <f t="shared" si="23"/>
        <v>0</v>
      </c>
      <c r="L274" s="109">
        <f t="shared" si="19"/>
        <v>790</v>
      </c>
    </row>
    <row r="275" spans="1:12" s="59" customFormat="1" ht="42" x14ac:dyDescent="0.4">
      <c r="A275" s="60"/>
      <c r="B275" s="5"/>
      <c r="C275" s="143" t="s">
        <v>9</v>
      </c>
      <c r="D275" s="101" t="s">
        <v>363</v>
      </c>
      <c r="E275" s="102">
        <v>200</v>
      </c>
      <c r="F275" s="49"/>
      <c r="G275" s="134">
        <v>790</v>
      </c>
      <c r="H275" s="134"/>
      <c r="I275" s="134">
        <f t="shared" si="18"/>
        <v>790</v>
      </c>
      <c r="J275" s="109">
        <v>790</v>
      </c>
      <c r="K275" s="109"/>
      <c r="L275" s="109">
        <f t="shared" si="19"/>
        <v>790</v>
      </c>
    </row>
    <row r="276" spans="1:12" ht="87.75" customHeight="1" x14ac:dyDescent="0.4">
      <c r="A276" s="10"/>
      <c r="B276" s="11">
        <v>13</v>
      </c>
      <c r="C276" s="7" t="s">
        <v>50</v>
      </c>
      <c r="D276" s="51" t="s">
        <v>51</v>
      </c>
      <c r="E276" s="51"/>
      <c r="F276" s="7"/>
      <c r="G276" s="135">
        <f>G277</f>
        <v>16000</v>
      </c>
      <c r="H276" s="135">
        <f>H277</f>
        <v>0</v>
      </c>
      <c r="I276" s="135">
        <f t="shared" si="18"/>
        <v>16000</v>
      </c>
      <c r="J276" s="108">
        <f>J277</f>
        <v>16000</v>
      </c>
      <c r="K276" s="108">
        <f>K277</f>
        <v>0</v>
      </c>
      <c r="L276" s="108">
        <f t="shared" si="19"/>
        <v>16000</v>
      </c>
    </row>
    <row r="277" spans="1:12" ht="27" customHeight="1" x14ac:dyDescent="0.4">
      <c r="A277" s="10"/>
      <c r="B277" s="5"/>
      <c r="C277" s="49" t="s">
        <v>217</v>
      </c>
      <c r="D277" s="91" t="s">
        <v>364</v>
      </c>
      <c r="E277" s="91"/>
      <c r="F277" s="49"/>
      <c r="G277" s="134">
        <f t="shared" ref="G277:K279" si="24">G278</f>
        <v>16000</v>
      </c>
      <c r="H277" s="134">
        <f t="shared" si="24"/>
        <v>0</v>
      </c>
      <c r="I277" s="134">
        <f t="shared" si="18"/>
        <v>16000</v>
      </c>
      <c r="J277" s="109">
        <f t="shared" si="24"/>
        <v>16000</v>
      </c>
      <c r="K277" s="109">
        <f t="shared" si="24"/>
        <v>0</v>
      </c>
      <c r="L277" s="109">
        <f t="shared" si="19"/>
        <v>16000</v>
      </c>
    </row>
    <row r="278" spans="1:12" s="59" customFormat="1" ht="72.599999999999994" customHeight="1" x14ac:dyDescent="0.4">
      <c r="A278" s="60"/>
      <c r="B278" s="5"/>
      <c r="C278" s="55" t="s">
        <v>365</v>
      </c>
      <c r="D278" s="82" t="s">
        <v>366</v>
      </c>
      <c r="E278" s="82"/>
      <c r="F278" s="49"/>
      <c r="G278" s="134">
        <f t="shared" si="24"/>
        <v>16000</v>
      </c>
      <c r="H278" s="134">
        <f t="shared" si="24"/>
        <v>0</v>
      </c>
      <c r="I278" s="134">
        <f t="shared" si="18"/>
        <v>16000</v>
      </c>
      <c r="J278" s="109">
        <f t="shared" si="24"/>
        <v>16000</v>
      </c>
      <c r="K278" s="109">
        <f t="shared" si="24"/>
        <v>0</v>
      </c>
      <c r="L278" s="109">
        <f t="shared" si="19"/>
        <v>16000</v>
      </c>
    </row>
    <row r="279" spans="1:12" s="59" customFormat="1" ht="21" x14ac:dyDescent="0.4">
      <c r="A279" s="60"/>
      <c r="B279" s="5"/>
      <c r="C279" s="55" t="s">
        <v>52</v>
      </c>
      <c r="D279" s="82" t="s">
        <v>367</v>
      </c>
      <c r="E279" s="82"/>
      <c r="F279" s="49"/>
      <c r="G279" s="134">
        <f t="shared" si="24"/>
        <v>16000</v>
      </c>
      <c r="H279" s="134">
        <f t="shared" si="24"/>
        <v>0</v>
      </c>
      <c r="I279" s="134">
        <f t="shared" si="18"/>
        <v>16000</v>
      </c>
      <c r="J279" s="109">
        <f t="shared" si="24"/>
        <v>16000</v>
      </c>
      <c r="K279" s="109">
        <f t="shared" si="24"/>
        <v>0</v>
      </c>
      <c r="L279" s="109">
        <f t="shared" si="19"/>
        <v>16000</v>
      </c>
    </row>
    <row r="280" spans="1:12" s="59" customFormat="1" ht="42" x14ac:dyDescent="0.4">
      <c r="A280" s="60"/>
      <c r="B280" s="5"/>
      <c r="C280" s="55" t="s">
        <v>9</v>
      </c>
      <c r="D280" s="120" t="s">
        <v>367</v>
      </c>
      <c r="E280" s="82">
        <v>200</v>
      </c>
      <c r="F280" s="49"/>
      <c r="G280" s="134">
        <v>16000</v>
      </c>
      <c r="H280" s="134"/>
      <c r="I280" s="134">
        <f t="shared" si="18"/>
        <v>16000</v>
      </c>
      <c r="J280" s="109">
        <v>16000</v>
      </c>
      <c r="K280" s="109"/>
      <c r="L280" s="109">
        <f t="shared" si="19"/>
        <v>16000</v>
      </c>
    </row>
    <row r="281" spans="1:12" ht="40.799999999999997" x14ac:dyDescent="0.4">
      <c r="A281" s="10"/>
      <c r="B281" s="11">
        <v>14</v>
      </c>
      <c r="C281" s="7" t="s">
        <v>130</v>
      </c>
      <c r="D281" s="51" t="s">
        <v>369</v>
      </c>
      <c r="E281" s="51"/>
      <c r="F281" s="13"/>
      <c r="G281" s="135">
        <f>G282</f>
        <v>112445.70000000001</v>
      </c>
      <c r="H281" s="135">
        <f>H282</f>
        <v>-2114.8999999999996</v>
      </c>
      <c r="I281" s="135">
        <f t="shared" si="18"/>
        <v>110330.80000000002</v>
      </c>
      <c r="J281" s="108">
        <f>J282</f>
        <v>113823.8</v>
      </c>
      <c r="K281" s="108">
        <f>K282</f>
        <v>-2114.8999999999996</v>
      </c>
      <c r="L281" s="108">
        <f t="shared" si="19"/>
        <v>111708.90000000001</v>
      </c>
    </row>
    <row r="282" spans="1:12" s="59" customFormat="1" ht="21" x14ac:dyDescent="0.4">
      <c r="A282" s="60"/>
      <c r="B282" s="11"/>
      <c r="C282" s="49" t="s">
        <v>217</v>
      </c>
      <c r="D282" s="120" t="s">
        <v>368</v>
      </c>
      <c r="E282" s="51"/>
      <c r="F282" s="13"/>
      <c r="G282" s="134">
        <f>G283+G290</f>
        <v>112445.70000000001</v>
      </c>
      <c r="H282" s="134">
        <f>H283+H290</f>
        <v>-2114.8999999999996</v>
      </c>
      <c r="I282" s="134">
        <f t="shared" si="18"/>
        <v>110330.80000000002</v>
      </c>
      <c r="J282" s="109">
        <f>J283+J290</f>
        <v>113823.8</v>
      </c>
      <c r="K282" s="109">
        <f>K283+K290</f>
        <v>-2114.8999999999996</v>
      </c>
      <c r="L282" s="109">
        <f t="shared" si="19"/>
        <v>111708.90000000001</v>
      </c>
    </row>
    <row r="283" spans="1:12" ht="66.75" customHeight="1" x14ac:dyDescent="0.4">
      <c r="A283" s="10"/>
      <c r="B283" s="5"/>
      <c r="C283" s="28" t="s">
        <v>370</v>
      </c>
      <c r="D283" s="77" t="s">
        <v>371</v>
      </c>
      <c r="E283" s="77"/>
      <c r="F283" s="50"/>
      <c r="G283" s="134">
        <f>G284+G286+G288</f>
        <v>48287.600000000006</v>
      </c>
      <c r="H283" s="134">
        <f>H284+H286+H288</f>
        <v>-2114.8999999999996</v>
      </c>
      <c r="I283" s="134">
        <f t="shared" si="18"/>
        <v>46172.700000000004</v>
      </c>
      <c r="J283" s="109">
        <f>J284+J286+J288</f>
        <v>48287.600000000006</v>
      </c>
      <c r="K283" s="109">
        <f>K284+K286+K288</f>
        <v>-2114.8999999999996</v>
      </c>
      <c r="L283" s="109">
        <f t="shared" si="19"/>
        <v>46172.700000000004</v>
      </c>
    </row>
    <row r="284" spans="1:12" ht="21" x14ac:dyDescent="0.4">
      <c r="A284" s="10"/>
      <c r="B284" s="5"/>
      <c r="C284" s="48" t="s">
        <v>164</v>
      </c>
      <c r="D284" s="77" t="s">
        <v>372</v>
      </c>
      <c r="E284" s="77"/>
      <c r="F284" s="50"/>
      <c r="G284" s="134">
        <f>G285</f>
        <v>157.5</v>
      </c>
      <c r="H284" s="134">
        <f>H285</f>
        <v>0</v>
      </c>
      <c r="I284" s="134">
        <f t="shared" si="18"/>
        <v>157.5</v>
      </c>
      <c r="J284" s="109">
        <f>J285</f>
        <v>157.5</v>
      </c>
      <c r="K284" s="109">
        <f>K285</f>
        <v>0</v>
      </c>
      <c r="L284" s="109">
        <f t="shared" si="19"/>
        <v>157.5</v>
      </c>
    </row>
    <row r="285" spans="1:12" ht="42" x14ac:dyDescent="0.4">
      <c r="A285" s="10"/>
      <c r="B285" s="5"/>
      <c r="C285" s="48" t="s">
        <v>9</v>
      </c>
      <c r="D285" s="77" t="s">
        <v>372</v>
      </c>
      <c r="E285" s="77">
        <v>200</v>
      </c>
      <c r="F285" s="50"/>
      <c r="G285" s="134">
        <v>157.5</v>
      </c>
      <c r="H285" s="134"/>
      <c r="I285" s="134">
        <f t="shared" si="18"/>
        <v>157.5</v>
      </c>
      <c r="J285" s="109">
        <v>157.5</v>
      </c>
      <c r="K285" s="109"/>
      <c r="L285" s="109">
        <f t="shared" si="19"/>
        <v>157.5</v>
      </c>
    </row>
    <row r="286" spans="1:12" s="59" customFormat="1" ht="95.25" customHeight="1" x14ac:dyDescent="0.4">
      <c r="A286" s="60"/>
      <c r="B286" s="5"/>
      <c r="C286" s="14" t="s">
        <v>211</v>
      </c>
      <c r="D286" s="89" t="s">
        <v>374</v>
      </c>
      <c r="E286" s="89"/>
      <c r="F286" s="50"/>
      <c r="G286" s="134">
        <f>G287</f>
        <v>9015.7000000000007</v>
      </c>
      <c r="H286" s="134">
        <f>H287</f>
        <v>-2886.2</v>
      </c>
      <c r="I286" s="134">
        <f t="shared" si="18"/>
        <v>6129.5000000000009</v>
      </c>
      <c r="J286" s="109">
        <f>J287</f>
        <v>9015.7000000000007</v>
      </c>
      <c r="K286" s="109">
        <f>K287</f>
        <v>-2886.2</v>
      </c>
      <c r="L286" s="109">
        <f t="shared" si="19"/>
        <v>6129.5000000000009</v>
      </c>
    </row>
    <row r="287" spans="1:12" s="59" customFormat="1" ht="42" x14ac:dyDescent="0.4">
      <c r="A287" s="60"/>
      <c r="B287" s="5"/>
      <c r="C287" s="90" t="s">
        <v>29</v>
      </c>
      <c r="D287" s="89" t="s">
        <v>374</v>
      </c>
      <c r="E287" s="89" t="s">
        <v>159</v>
      </c>
      <c r="F287" s="50"/>
      <c r="G287" s="134">
        <v>9015.7000000000007</v>
      </c>
      <c r="H287" s="134">
        <v>-2886.2</v>
      </c>
      <c r="I287" s="134">
        <f t="shared" si="18"/>
        <v>6129.5000000000009</v>
      </c>
      <c r="J287" s="109">
        <v>9015.7000000000007</v>
      </c>
      <c r="K287" s="109">
        <v>-2886.2</v>
      </c>
      <c r="L287" s="109">
        <f t="shared" si="19"/>
        <v>6129.5000000000009</v>
      </c>
    </row>
    <row r="288" spans="1:12" s="59" customFormat="1" ht="100.2" customHeight="1" x14ac:dyDescent="0.4">
      <c r="A288" s="60"/>
      <c r="B288" s="5"/>
      <c r="C288" s="90" t="s">
        <v>211</v>
      </c>
      <c r="D288" s="114" t="s">
        <v>373</v>
      </c>
      <c r="E288" s="98"/>
      <c r="F288" s="50"/>
      <c r="G288" s="134">
        <f>G289</f>
        <v>39114.400000000001</v>
      </c>
      <c r="H288" s="134">
        <f>H289</f>
        <v>771.3</v>
      </c>
      <c r="I288" s="134">
        <f t="shared" si="18"/>
        <v>39885.700000000004</v>
      </c>
      <c r="J288" s="109">
        <f>J289</f>
        <v>39114.400000000001</v>
      </c>
      <c r="K288" s="109">
        <f>K289</f>
        <v>771.3</v>
      </c>
      <c r="L288" s="109">
        <f t="shared" si="19"/>
        <v>39885.700000000004</v>
      </c>
    </row>
    <row r="289" spans="1:12" s="59" customFormat="1" ht="42" x14ac:dyDescent="0.4">
      <c r="A289" s="60"/>
      <c r="B289" s="5"/>
      <c r="C289" s="90" t="s">
        <v>29</v>
      </c>
      <c r="D289" s="114" t="s">
        <v>373</v>
      </c>
      <c r="E289" s="98" t="s">
        <v>159</v>
      </c>
      <c r="F289" s="50"/>
      <c r="G289" s="134">
        <v>39114.400000000001</v>
      </c>
      <c r="H289" s="134">
        <v>771.3</v>
      </c>
      <c r="I289" s="134">
        <f t="shared" si="18"/>
        <v>39885.700000000004</v>
      </c>
      <c r="J289" s="109">
        <v>39114.400000000001</v>
      </c>
      <c r="K289" s="109">
        <v>771.3</v>
      </c>
      <c r="L289" s="109">
        <f t="shared" si="19"/>
        <v>39885.700000000004</v>
      </c>
    </row>
    <row r="290" spans="1:12" ht="42" x14ac:dyDescent="0.4">
      <c r="A290" s="10"/>
      <c r="B290" s="5"/>
      <c r="C290" s="28" t="s">
        <v>375</v>
      </c>
      <c r="D290" s="77" t="s">
        <v>376</v>
      </c>
      <c r="E290" s="77"/>
      <c r="F290" s="50"/>
      <c r="G290" s="134">
        <f>G291+G293+G296+G298</f>
        <v>64158.1</v>
      </c>
      <c r="H290" s="134">
        <f>H291+H293+H296+H298</f>
        <v>0</v>
      </c>
      <c r="I290" s="134">
        <f t="shared" si="18"/>
        <v>64158.1</v>
      </c>
      <c r="J290" s="109">
        <f>J291+J293+J296+J298</f>
        <v>65536.2</v>
      </c>
      <c r="K290" s="109">
        <f>K291+K293+K296+K298</f>
        <v>0</v>
      </c>
      <c r="L290" s="109">
        <f t="shared" si="19"/>
        <v>65536.2</v>
      </c>
    </row>
    <row r="291" spans="1:12" ht="21" x14ac:dyDescent="0.4">
      <c r="A291" s="10"/>
      <c r="B291" s="5"/>
      <c r="C291" s="28" t="s">
        <v>27</v>
      </c>
      <c r="D291" s="77" t="s">
        <v>377</v>
      </c>
      <c r="E291" s="77"/>
      <c r="F291" s="50"/>
      <c r="G291" s="134">
        <f>G292</f>
        <v>235</v>
      </c>
      <c r="H291" s="134">
        <f>H292</f>
        <v>0</v>
      </c>
      <c r="I291" s="134">
        <f t="shared" si="18"/>
        <v>235</v>
      </c>
      <c r="J291" s="134">
        <f>J292</f>
        <v>235</v>
      </c>
      <c r="K291" s="134">
        <f>K292</f>
        <v>0</v>
      </c>
      <c r="L291" s="109">
        <f t="shared" si="19"/>
        <v>235</v>
      </c>
    </row>
    <row r="292" spans="1:12" ht="51" customHeight="1" x14ac:dyDescent="0.4">
      <c r="A292" s="10"/>
      <c r="B292" s="5"/>
      <c r="C292" s="28" t="s">
        <v>9</v>
      </c>
      <c r="D292" s="77" t="s">
        <v>377</v>
      </c>
      <c r="E292" s="77">
        <v>200</v>
      </c>
      <c r="F292" s="50">
        <v>7</v>
      </c>
      <c r="G292" s="134">
        <v>235</v>
      </c>
      <c r="H292" s="134"/>
      <c r="I292" s="134">
        <f t="shared" si="18"/>
        <v>235</v>
      </c>
      <c r="J292" s="109">
        <v>235</v>
      </c>
      <c r="K292" s="109"/>
      <c r="L292" s="109">
        <f t="shared" si="19"/>
        <v>235</v>
      </c>
    </row>
    <row r="293" spans="1:12" s="59" customFormat="1" ht="144" customHeight="1" x14ac:dyDescent="0.4">
      <c r="A293" s="60"/>
      <c r="B293" s="5"/>
      <c r="C293" s="49" t="s">
        <v>428</v>
      </c>
      <c r="D293" s="77" t="s">
        <v>378</v>
      </c>
      <c r="E293" s="77"/>
      <c r="F293" s="50"/>
      <c r="G293" s="134">
        <f>G294+G295</f>
        <v>34443</v>
      </c>
      <c r="H293" s="134">
        <f>H294+H295</f>
        <v>0</v>
      </c>
      <c r="I293" s="134">
        <f t="shared" si="18"/>
        <v>34443</v>
      </c>
      <c r="J293" s="109">
        <f>J294+J295</f>
        <v>35821.1</v>
      </c>
      <c r="K293" s="109">
        <f>K294+K295</f>
        <v>0</v>
      </c>
      <c r="L293" s="109">
        <f t="shared" si="19"/>
        <v>35821.1</v>
      </c>
    </row>
    <row r="294" spans="1:12" s="59" customFormat="1" ht="42.75" customHeight="1" x14ac:dyDescent="0.4">
      <c r="A294" s="60"/>
      <c r="B294" s="5"/>
      <c r="C294" s="49" t="s">
        <v>10</v>
      </c>
      <c r="D294" s="77" t="s">
        <v>378</v>
      </c>
      <c r="E294" s="77">
        <v>200</v>
      </c>
      <c r="F294" s="50"/>
      <c r="G294" s="134">
        <v>171</v>
      </c>
      <c r="H294" s="134"/>
      <c r="I294" s="134">
        <f t="shared" si="18"/>
        <v>171</v>
      </c>
      <c r="J294" s="109">
        <v>178.2</v>
      </c>
      <c r="K294" s="109"/>
      <c r="L294" s="109">
        <f t="shared" si="19"/>
        <v>178.2</v>
      </c>
    </row>
    <row r="295" spans="1:12" s="59" customFormat="1" ht="42.75" customHeight="1" x14ac:dyDescent="0.4">
      <c r="A295" s="60"/>
      <c r="B295" s="5"/>
      <c r="C295" s="49" t="s">
        <v>9</v>
      </c>
      <c r="D295" s="77" t="s">
        <v>378</v>
      </c>
      <c r="E295" s="77">
        <v>300</v>
      </c>
      <c r="F295" s="50"/>
      <c r="G295" s="134">
        <v>34272</v>
      </c>
      <c r="H295" s="134"/>
      <c r="I295" s="134">
        <f t="shared" si="18"/>
        <v>34272</v>
      </c>
      <c r="J295" s="109">
        <v>35642.9</v>
      </c>
      <c r="K295" s="109"/>
      <c r="L295" s="109">
        <f t="shared" si="19"/>
        <v>35642.9</v>
      </c>
    </row>
    <row r="296" spans="1:12" s="59" customFormat="1" ht="153.6" customHeight="1" x14ac:dyDescent="0.4">
      <c r="A296" s="60"/>
      <c r="B296" s="5"/>
      <c r="C296" s="49" t="s">
        <v>210</v>
      </c>
      <c r="D296" s="77" t="s">
        <v>379</v>
      </c>
      <c r="E296" s="77"/>
      <c r="F296" s="50"/>
      <c r="G296" s="134">
        <f>G297</f>
        <v>105.6</v>
      </c>
      <c r="H296" s="134">
        <f>H297</f>
        <v>0</v>
      </c>
      <c r="I296" s="134">
        <f t="shared" si="18"/>
        <v>105.6</v>
      </c>
      <c r="J296" s="109">
        <f>J297</f>
        <v>105.6</v>
      </c>
      <c r="K296" s="109">
        <f>K297</f>
        <v>0</v>
      </c>
      <c r="L296" s="109">
        <f t="shared" si="19"/>
        <v>105.6</v>
      </c>
    </row>
    <row r="297" spans="1:12" s="59" customFormat="1" ht="60" customHeight="1" x14ac:dyDescent="0.4">
      <c r="A297" s="60"/>
      <c r="B297" s="5"/>
      <c r="C297" s="49" t="s">
        <v>9</v>
      </c>
      <c r="D297" s="77" t="s">
        <v>379</v>
      </c>
      <c r="E297" s="77">
        <v>200</v>
      </c>
      <c r="F297" s="50"/>
      <c r="G297" s="134">
        <v>105.6</v>
      </c>
      <c r="H297" s="134"/>
      <c r="I297" s="134">
        <f t="shared" si="18"/>
        <v>105.6</v>
      </c>
      <c r="J297" s="109">
        <v>105.6</v>
      </c>
      <c r="K297" s="109"/>
      <c r="L297" s="109">
        <f t="shared" si="19"/>
        <v>105.6</v>
      </c>
    </row>
    <row r="298" spans="1:12" s="59" customFormat="1" ht="91.2" customHeight="1" x14ac:dyDescent="0.4">
      <c r="A298" s="60"/>
      <c r="B298" s="5"/>
      <c r="C298" s="49" t="s">
        <v>53</v>
      </c>
      <c r="D298" s="77" t="s">
        <v>380</v>
      </c>
      <c r="E298" s="77"/>
      <c r="F298" s="50"/>
      <c r="G298" s="134">
        <f>G299+G300</f>
        <v>29374.5</v>
      </c>
      <c r="H298" s="134">
        <f>H299+H300</f>
        <v>0</v>
      </c>
      <c r="I298" s="134">
        <f t="shared" si="18"/>
        <v>29374.5</v>
      </c>
      <c r="J298" s="109">
        <f>J299+J300</f>
        <v>29374.5</v>
      </c>
      <c r="K298" s="109">
        <f>K299+K300</f>
        <v>0</v>
      </c>
      <c r="L298" s="109">
        <f t="shared" si="19"/>
        <v>29374.5</v>
      </c>
    </row>
    <row r="299" spans="1:12" s="59" customFormat="1" ht="42.75" customHeight="1" x14ac:dyDescent="0.4">
      <c r="A299" s="60"/>
      <c r="B299" s="5"/>
      <c r="C299" s="49" t="s">
        <v>9</v>
      </c>
      <c r="D299" s="77" t="s">
        <v>380</v>
      </c>
      <c r="E299" s="77">
        <v>200</v>
      </c>
      <c r="F299" s="50"/>
      <c r="G299" s="134">
        <v>146.1</v>
      </c>
      <c r="H299" s="134"/>
      <c r="I299" s="134">
        <f t="shared" si="18"/>
        <v>146.1</v>
      </c>
      <c r="J299" s="109">
        <v>146.1</v>
      </c>
      <c r="K299" s="109"/>
      <c r="L299" s="109">
        <f t="shared" si="19"/>
        <v>146.1</v>
      </c>
    </row>
    <row r="300" spans="1:12" s="59" customFormat="1" ht="42.75" customHeight="1" x14ac:dyDescent="0.4">
      <c r="A300" s="60"/>
      <c r="B300" s="5"/>
      <c r="C300" s="49" t="s">
        <v>10</v>
      </c>
      <c r="D300" s="77" t="s">
        <v>380</v>
      </c>
      <c r="E300" s="77">
        <v>300</v>
      </c>
      <c r="F300" s="50"/>
      <c r="G300" s="134">
        <v>29228.400000000001</v>
      </c>
      <c r="H300" s="134"/>
      <c r="I300" s="134">
        <f t="shared" si="18"/>
        <v>29228.400000000001</v>
      </c>
      <c r="J300" s="109">
        <v>29228.400000000001</v>
      </c>
      <c r="K300" s="109"/>
      <c r="L300" s="109">
        <f t="shared" si="19"/>
        <v>29228.400000000001</v>
      </c>
    </row>
    <row r="301" spans="1:12" ht="81.599999999999994" customHeight="1" x14ac:dyDescent="0.4">
      <c r="A301" s="10"/>
      <c r="B301" s="11">
        <v>15</v>
      </c>
      <c r="C301" s="7" t="s">
        <v>151</v>
      </c>
      <c r="D301" s="51" t="s">
        <v>54</v>
      </c>
      <c r="E301" s="51"/>
      <c r="F301" s="13"/>
      <c r="G301" s="135">
        <f>G302</f>
        <v>1849.1</v>
      </c>
      <c r="H301" s="135">
        <f>H302</f>
        <v>0</v>
      </c>
      <c r="I301" s="135">
        <f t="shared" si="18"/>
        <v>1849.1</v>
      </c>
      <c r="J301" s="108">
        <f>J302</f>
        <v>1849.1</v>
      </c>
      <c r="K301" s="108">
        <f>K302</f>
        <v>0</v>
      </c>
      <c r="L301" s="108">
        <f t="shared" si="19"/>
        <v>1849.1</v>
      </c>
    </row>
    <row r="302" spans="1:12" s="59" customFormat="1" ht="45.75" customHeight="1" x14ac:dyDescent="0.4">
      <c r="A302" s="60"/>
      <c r="B302" s="11"/>
      <c r="C302" s="49" t="s">
        <v>217</v>
      </c>
      <c r="D302" s="120" t="s">
        <v>381</v>
      </c>
      <c r="E302" s="51"/>
      <c r="F302" s="13"/>
      <c r="G302" s="134">
        <f>G303+G306+G309</f>
        <v>1849.1</v>
      </c>
      <c r="H302" s="134">
        <f>H303+H306+H309</f>
        <v>0</v>
      </c>
      <c r="I302" s="134">
        <f t="shared" si="18"/>
        <v>1849.1</v>
      </c>
      <c r="J302" s="109">
        <f>J303+J306+J309</f>
        <v>1849.1</v>
      </c>
      <c r="K302" s="109">
        <f>K303+K306+K309</f>
        <v>0</v>
      </c>
      <c r="L302" s="109">
        <f t="shared" si="19"/>
        <v>1849.1</v>
      </c>
    </row>
    <row r="303" spans="1:12" ht="69" customHeight="1" x14ac:dyDescent="0.4">
      <c r="A303" s="10"/>
      <c r="B303" s="5"/>
      <c r="C303" s="28" t="s">
        <v>382</v>
      </c>
      <c r="D303" s="77" t="s">
        <v>384</v>
      </c>
      <c r="E303" s="77"/>
      <c r="F303" s="50"/>
      <c r="G303" s="134">
        <f t="shared" ref="G303:K310" si="25">G304</f>
        <v>1155.0999999999999</v>
      </c>
      <c r="H303" s="134">
        <f t="shared" si="25"/>
        <v>0</v>
      </c>
      <c r="I303" s="134">
        <f t="shared" ref="I303:I366" si="26">G303+H303</f>
        <v>1155.0999999999999</v>
      </c>
      <c r="J303" s="109">
        <f t="shared" si="25"/>
        <v>1155.0999999999999</v>
      </c>
      <c r="K303" s="109">
        <f t="shared" si="25"/>
        <v>0</v>
      </c>
      <c r="L303" s="109">
        <f t="shared" si="19"/>
        <v>1155.0999999999999</v>
      </c>
    </row>
    <row r="304" spans="1:12" ht="46.5" customHeight="1" x14ac:dyDescent="0.4">
      <c r="A304" s="10"/>
      <c r="B304" s="5"/>
      <c r="C304" s="28" t="s">
        <v>55</v>
      </c>
      <c r="D304" s="77" t="s">
        <v>385</v>
      </c>
      <c r="E304" s="77"/>
      <c r="F304" s="50"/>
      <c r="G304" s="134">
        <f t="shared" si="25"/>
        <v>1155.0999999999999</v>
      </c>
      <c r="H304" s="134">
        <f t="shared" si="25"/>
        <v>0</v>
      </c>
      <c r="I304" s="134">
        <f t="shared" si="26"/>
        <v>1155.0999999999999</v>
      </c>
      <c r="J304" s="109">
        <f t="shared" si="25"/>
        <v>1155.0999999999999</v>
      </c>
      <c r="K304" s="109">
        <f t="shared" si="25"/>
        <v>0</v>
      </c>
      <c r="L304" s="109">
        <f t="shared" si="19"/>
        <v>1155.0999999999999</v>
      </c>
    </row>
    <row r="305" spans="1:12" ht="42" x14ac:dyDescent="0.4">
      <c r="A305" s="10"/>
      <c r="B305" s="5"/>
      <c r="C305" s="28" t="s">
        <v>9</v>
      </c>
      <c r="D305" s="77" t="s">
        <v>385</v>
      </c>
      <c r="E305" s="77">
        <v>200</v>
      </c>
      <c r="F305" s="50">
        <v>4</v>
      </c>
      <c r="G305" s="134">
        <v>1155.0999999999999</v>
      </c>
      <c r="H305" s="134"/>
      <c r="I305" s="134">
        <f t="shared" si="26"/>
        <v>1155.0999999999999</v>
      </c>
      <c r="J305" s="109">
        <v>1155.0999999999999</v>
      </c>
      <c r="K305" s="109"/>
      <c r="L305" s="109">
        <f t="shared" si="19"/>
        <v>1155.0999999999999</v>
      </c>
    </row>
    <row r="306" spans="1:12" s="59" customFormat="1" ht="38.4" x14ac:dyDescent="0.4">
      <c r="A306" s="60"/>
      <c r="B306" s="5"/>
      <c r="C306" s="44" t="s">
        <v>392</v>
      </c>
      <c r="D306" s="87" t="s">
        <v>386</v>
      </c>
      <c r="E306" s="87"/>
      <c r="F306" s="50"/>
      <c r="G306" s="134">
        <f t="shared" si="25"/>
        <v>274</v>
      </c>
      <c r="H306" s="134">
        <f t="shared" si="25"/>
        <v>0</v>
      </c>
      <c r="I306" s="134">
        <f t="shared" si="26"/>
        <v>274</v>
      </c>
      <c r="J306" s="109">
        <f t="shared" si="25"/>
        <v>274</v>
      </c>
      <c r="K306" s="109">
        <f t="shared" si="25"/>
        <v>0</v>
      </c>
      <c r="L306" s="109">
        <f t="shared" ref="L306:L369" si="27">J306+K306</f>
        <v>274</v>
      </c>
    </row>
    <row r="307" spans="1:12" s="59" customFormat="1" ht="30.6" customHeight="1" x14ac:dyDescent="0.4">
      <c r="A307" s="60"/>
      <c r="B307" s="5"/>
      <c r="C307" s="44" t="s">
        <v>55</v>
      </c>
      <c r="D307" s="87" t="s">
        <v>387</v>
      </c>
      <c r="E307" s="87"/>
      <c r="F307" s="50"/>
      <c r="G307" s="134">
        <f t="shared" si="25"/>
        <v>274</v>
      </c>
      <c r="H307" s="134">
        <f t="shared" si="25"/>
        <v>0</v>
      </c>
      <c r="I307" s="134">
        <f t="shared" si="26"/>
        <v>274</v>
      </c>
      <c r="J307" s="109">
        <f t="shared" si="25"/>
        <v>274</v>
      </c>
      <c r="K307" s="109">
        <f t="shared" si="25"/>
        <v>0</v>
      </c>
      <c r="L307" s="109">
        <f t="shared" si="27"/>
        <v>274</v>
      </c>
    </row>
    <row r="308" spans="1:12" s="59" customFormat="1" ht="38.4" x14ac:dyDescent="0.4">
      <c r="A308" s="60"/>
      <c r="B308" s="5"/>
      <c r="C308" s="56" t="s">
        <v>9</v>
      </c>
      <c r="D308" s="87" t="s">
        <v>387</v>
      </c>
      <c r="E308" s="87" t="s">
        <v>154</v>
      </c>
      <c r="F308" s="50"/>
      <c r="G308" s="134">
        <v>274</v>
      </c>
      <c r="H308" s="134"/>
      <c r="I308" s="134">
        <f t="shared" si="26"/>
        <v>274</v>
      </c>
      <c r="J308" s="109">
        <v>274</v>
      </c>
      <c r="K308" s="109"/>
      <c r="L308" s="109">
        <f t="shared" si="27"/>
        <v>274</v>
      </c>
    </row>
    <row r="309" spans="1:12" s="59" customFormat="1" ht="48" customHeight="1" x14ac:dyDescent="0.4">
      <c r="A309" s="60"/>
      <c r="B309" s="5"/>
      <c r="C309" s="56" t="s">
        <v>383</v>
      </c>
      <c r="D309" s="87" t="s">
        <v>388</v>
      </c>
      <c r="E309" s="87"/>
      <c r="F309" s="50"/>
      <c r="G309" s="134">
        <f t="shared" si="25"/>
        <v>420</v>
      </c>
      <c r="H309" s="134">
        <f t="shared" si="25"/>
        <v>0</v>
      </c>
      <c r="I309" s="134">
        <f t="shared" si="26"/>
        <v>420</v>
      </c>
      <c r="J309" s="109">
        <f t="shared" si="25"/>
        <v>420</v>
      </c>
      <c r="K309" s="109">
        <f t="shared" si="25"/>
        <v>0</v>
      </c>
      <c r="L309" s="109">
        <f t="shared" si="27"/>
        <v>420</v>
      </c>
    </row>
    <row r="310" spans="1:12" s="59" customFormat="1" ht="34.950000000000003" customHeight="1" x14ac:dyDescent="0.4">
      <c r="A310" s="60"/>
      <c r="B310" s="5"/>
      <c r="C310" s="44" t="s">
        <v>55</v>
      </c>
      <c r="D310" s="87" t="s">
        <v>389</v>
      </c>
      <c r="E310" s="87"/>
      <c r="F310" s="50"/>
      <c r="G310" s="134">
        <f t="shared" si="25"/>
        <v>420</v>
      </c>
      <c r="H310" s="134">
        <f t="shared" si="25"/>
        <v>0</v>
      </c>
      <c r="I310" s="134">
        <f t="shared" si="26"/>
        <v>420</v>
      </c>
      <c r="J310" s="109">
        <f t="shared" si="25"/>
        <v>420</v>
      </c>
      <c r="K310" s="109">
        <f t="shared" si="25"/>
        <v>0</v>
      </c>
      <c r="L310" s="109">
        <f t="shared" si="27"/>
        <v>420</v>
      </c>
    </row>
    <row r="311" spans="1:12" s="59" customFormat="1" ht="38.4" x14ac:dyDescent="0.4">
      <c r="A311" s="60"/>
      <c r="B311" s="5"/>
      <c r="C311" s="56" t="s">
        <v>9</v>
      </c>
      <c r="D311" s="87" t="s">
        <v>389</v>
      </c>
      <c r="E311" s="87" t="s">
        <v>154</v>
      </c>
      <c r="F311" s="50"/>
      <c r="G311" s="134">
        <v>420</v>
      </c>
      <c r="H311" s="134"/>
      <c r="I311" s="134">
        <f t="shared" si="26"/>
        <v>420</v>
      </c>
      <c r="J311" s="109">
        <v>420</v>
      </c>
      <c r="K311" s="109"/>
      <c r="L311" s="109">
        <f t="shared" si="27"/>
        <v>420</v>
      </c>
    </row>
    <row r="312" spans="1:12" ht="92.4" customHeight="1" x14ac:dyDescent="0.4">
      <c r="A312" s="10"/>
      <c r="B312" s="11">
        <v>16</v>
      </c>
      <c r="C312" s="7" t="s">
        <v>126</v>
      </c>
      <c r="D312" s="51" t="s">
        <v>56</v>
      </c>
      <c r="E312" s="51"/>
      <c r="F312" s="13"/>
      <c r="G312" s="135">
        <f>G313</f>
        <v>20217.300000000003</v>
      </c>
      <c r="H312" s="135">
        <f>H313</f>
        <v>0</v>
      </c>
      <c r="I312" s="135">
        <f t="shared" si="26"/>
        <v>20217.300000000003</v>
      </c>
      <c r="J312" s="108">
        <f>J313</f>
        <v>20217.300000000003</v>
      </c>
      <c r="K312" s="108">
        <f>K313</f>
        <v>0</v>
      </c>
      <c r="L312" s="108">
        <f t="shared" si="27"/>
        <v>20217.300000000003</v>
      </c>
    </row>
    <row r="313" spans="1:12" s="59" customFormat="1" ht="57" customHeight="1" x14ac:dyDescent="0.4">
      <c r="A313" s="60"/>
      <c r="B313" s="11"/>
      <c r="C313" s="49" t="s">
        <v>217</v>
      </c>
      <c r="D313" s="120" t="s">
        <v>390</v>
      </c>
      <c r="E313" s="51"/>
      <c r="F313" s="13"/>
      <c r="G313" s="134">
        <f>G314+G317+G320</f>
        <v>20217.300000000003</v>
      </c>
      <c r="H313" s="134">
        <f>H314+H317+H320</f>
        <v>0</v>
      </c>
      <c r="I313" s="134">
        <f t="shared" si="26"/>
        <v>20217.300000000003</v>
      </c>
      <c r="J313" s="109">
        <f>J314+J317+J320</f>
        <v>20217.300000000003</v>
      </c>
      <c r="K313" s="109">
        <f>K314+K317+K320</f>
        <v>0</v>
      </c>
      <c r="L313" s="109">
        <f t="shared" si="27"/>
        <v>20217.300000000003</v>
      </c>
    </row>
    <row r="314" spans="1:12" ht="75.599999999999994" customHeight="1" x14ac:dyDescent="0.4">
      <c r="A314" s="10"/>
      <c r="B314" s="5"/>
      <c r="C314" s="28" t="s">
        <v>391</v>
      </c>
      <c r="D314" s="77" t="s">
        <v>393</v>
      </c>
      <c r="E314" s="77"/>
      <c r="F314" s="50"/>
      <c r="G314" s="134">
        <f t="shared" ref="G314:K315" si="28">G315</f>
        <v>17641</v>
      </c>
      <c r="H314" s="134">
        <f t="shared" si="28"/>
        <v>0</v>
      </c>
      <c r="I314" s="134">
        <f t="shared" si="26"/>
        <v>17641</v>
      </c>
      <c r="J314" s="109">
        <f t="shared" si="28"/>
        <v>17641</v>
      </c>
      <c r="K314" s="109">
        <f t="shared" si="28"/>
        <v>0</v>
      </c>
      <c r="L314" s="109">
        <f t="shared" si="27"/>
        <v>17641</v>
      </c>
    </row>
    <row r="315" spans="1:12" ht="84" customHeight="1" x14ac:dyDescent="0.4">
      <c r="A315" s="10"/>
      <c r="B315" s="5"/>
      <c r="C315" s="28" t="s">
        <v>161</v>
      </c>
      <c r="D315" s="77" t="s">
        <v>394</v>
      </c>
      <c r="E315" s="77"/>
      <c r="F315" s="50"/>
      <c r="G315" s="134">
        <f t="shared" si="28"/>
        <v>17641</v>
      </c>
      <c r="H315" s="134">
        <f t="shared" si="28"/>
        <v>0</v>
      </c>
      <c r="I315" s="134">
        <f t="shared" si="26"/>
        <v>17641</v>
      </c>
      <c r="J315" s="109">
        <f t="shared" si="28"/>
        <v>17641</v>
      </c>
      <c r="K315" s="109">
        <f t="shared" si="28"/>
        <v>0</v>
      </c>
      <c r="L315" s="109">
        <f t="shared" si="27"/>
        <v>17641</v>
      </c>
    </row>
    <row r="316" spans="1:12" ht="21" x14ac:dyDescent="0.4">
      <c r="A316" s="10"/>
      <c r="B316" s="5"/>
      <c r="C316" s="28" t="s">
        <v>11</v>
      </c>
      <c r="D316" s="77" t="s">
        <v>394</v>
      </c>
      <c r="E316" s="77">
        <v>800</v>
      </c>
      <c r="F316" s="50">
        <v>5</v>
      </c>
      <c r="G316" s="134">
        <v>17641</v>
      </c>
      <c r="H316" s="134"/>
      <c r="I316" s="134">
        <f t="shared" si="26"/>
        <v>17641</v>
      </c>
      <c r="J316" s="109">
        <v>17641</v>
      </c>
      <c r="K316" s="109"/>
      <c r="L316" s="109">
        <f t="shared" si="27"/>
        <v>17641</v>
      </c>
    </row>
    <row r="317" spans="1:12" ht="94.5" customHeight="1" x14ac:dyDescent="0.4">
      <c r="A317" s="10"/>
      <c r="B317" s="5"/>
      <c r="C317" s="28" t="s">
        <v>395</v>
      </c>
      <c r="D317" s="77" t="s">
        <v>396</v>
      </c>
      <c r="E317" s="77"/>
      <c r="F317" s="50"/>
      <c r="G317" s="134">
        <f t="shared" ref="G317:K318" si="29">G318</f>
        <v>2058.4</v>
      </c>
      <c r="H317" s="134">
        <f t="shared" si="29"/>
        <v>0</v>
      </c>
      <c r="I317" s="134">
        <f t="shared" si="26"/>
        <v>2058.4</v>
      </c>
      <c r="J317" s="109">
        <f t="shared" si="29"/>
        <v>2058.4</v>
      </c>
      <c r="K317" s="109">
        <f t="shared" si="29"/>
        <v>0</v>
      </c>
      <c r="L317" s="109">
        <f t="shared" si="27"/>
        <v>2058.4</v>
      </c>
    </row>
    <row r="318" spans="1:12" ht="163.95" customHeight="1" x14ac:dyDescent="0.4">
      <c r="A318" s="10"/>
      <c r="B318" s="5"/>
      <c r="C318" s="19" t="s">
        <v>213</v>
      </c>
      <c r="D318" s="77" t="s">
        <v>397</v>
      </c>
      <c r="E318" s="77"/>
      <c r="F318" s="50"/>
      <c r="G318" s="134">
        <f t="shared" si="29"/>
        <v>2058.4</v>
      </c>
      <c r="H318" s="134">
        <f t="shared" si="29"/>
        <v>0</v>
      </c>
      <c r="I318" s="134">
        <f t="shared" si="26"/>
        <v>2058.4</v>
      </c>
      <c r="J318" s="109">
        <f t="shared" si="29"/>
        <v>2058.4</v>
      </c>
      <c r="K318" s="109">
        <f t="shared" si="29"/>
        <v>0</v>
      </c>
      <c r="L318" s="109">
        <f t="shared" si="27"/>
        <v>2058.4</v>
      </c>
    </row>
    <row r="319" spans="1:12" ht="50.25" customHeight="1" x14ac:dyDescent="0.4">
      <c r="A319" s="10"/>
      <c r="B319" s="5"/>
      <c r="C319" s="28" t="s">
        <v>9</v>
      </c>
      <c r="D319" s="77" t="s">
        <v>397</v>
      </c>
      <c r="E319" s="77">
        <v>200</v>
      </c>
      <c r="F319" s="50">
        <v>5</v>
      </c>
      <c r="G319" s="134">
        <v>2058.4</v>
      </c>
      <c r="H319" s="134"/>
      <c r="I319" s="134">
        <f t="shared" si="26"/>
        <v>2058.4</v>
      </c>
      <c r="J319" s="109">
        <v>2058.4</v>
      </c>
      <c r="K319" s="109"/>
      <c r="L319" s="109">
        <f t="shared" si="27"/>
        <v>2058.4</v>
      </c>
    </row>
    <row r="320" spans="1:12" ht="60" customHeight="1" x14ac:dyDescent="0.4">
      <c r="A320" s="10"/>
      <c r="B320" s="5"/>
      <c r="C320" s="25" t="s">
        <v>398</v>
      </c>
      <c r="D320" s="77" t="s">
        <v>399</v>
      </c>
      <c r="E320" s="77"/>
      <c r="F320" s="50"/>
      <c r="G320" s="134">
        <f t="shared" ref="G320:K321" si="30">G321</f>
        <v>517.9</v>
      </c>
      <c r="H320" s="134">
        <f t="shared" si="30"/>
        <v>0</v>
      </c>
      <c r="I320" s="134">
        <f t="shared" si="26"/>
        <v>517.9</v>
      </c>
      <c r="J320" s="109">
        <f t="shared" si="30"/>
        <v>517.9</v>
      </c>
      <c r="K320" s="109">
        <f t="shared" si="30"/>
        <v>0</v>
      </c>
      <c r="L320" s="109">
        <f t="shared" si="27"/>
        <v>517.9</v>
      </c>
    </row>
    <row r="321" spans="1:12" ht="48.75" customHeight="1" x14ac:dyDescent="0.4">
      <c r="A321" s="10"/>
      <c r="B321" s="5"/>
      <c r="C321" s="25" t="s">
        <v>160</v>
      </c>
      <c r="D321" s="77" t="s">
        <v>400</v>
      </c>
      <c r="E321" s="77"/>
      <c r="F321" s="50"/>
      <c r="G321" s="134">
        <f t="shared" si="30"/>
        <v>517.9</v>
      </c>
      <c r="H321" s="134">
        <f t="shared" si="30"/>
        <v>0</v>
      </c>
      <c r="I321" s="134">
        <f t="shared" si="26"/>
        <v>517.9</v>
      </c>
      <c r="J321" s="109">
        <f t="shared" si="30"/>
        <v>517.9</v>
      </c>
      <c r="K321" s="109">
        <f t="shared" si="30"/>
        <v>0</v>
      </c>
      <c r="L321" s="109">
        <f t="shared" si="27"/>
        <v>517.9</v>
      </c>
    </row>
    <row r="322" spans="1:12" ht="39.75" customHeight="1" x14ac:dyDescent="0.4">
      <c r="A322" s="10"/>
      <c r="B322" s="5"/>
      <c r="C322" s="25" t="s">
        <v>10</v>
      </c>
      <c r="D322" s="120" t="s">
        <v>400</v>
      </c>
      <c r="E322" s="77">
        <v>300</v>
      </c>
      <c r="F322" s="50"/>
      <c r="G322" s="134">
        <v>517.9</v>
      </c>
      <c r="H322" s="134"/>
      <c r="I322" s="134">
        <f t="shared" si="26"/>
        <v>517.9</v>
      </c>
      <c r="J322" s="109">
        <v>517.9</v>
      </c>
      <c r="K322" s="109"/>
      <c r="L322" s="109">
        <f t="shared" si="27"/>
        <v>517.9</v>
      </c>
    </row>
    <row r="323" spans="1:12" ht="61.95" customHeight="1" x14ac:dyDescent="0.4">
      <c r="A323" s="10"/>
      <c r="B323" s="11">
        <v>17</v>
      </c>
      <c r="C323" s="7" t="s">
        <v>127</v>
      </c>
      <c r="D323" s="51" t="s">
        <v>57</v>
      </c>
      <c r="E323" s="51"/>
      <c r="F323" s="7"/>
      <c r="G323" s="135">
        <f>G324</f>
        <v>8755</v>
      </c>
      <c r="H323" s="135">
        <f>H324</f>
        <v>0</v>
      </c>
      <c r="I323" s="135">
        <f t="shared" si="26"/>
        <v>8755</v>
      </c>
      <c r="J323" s="108">
        <f>J324</f>
        <v>8758</v>
      </c>
      <c r="K323" s="108">
        <f>K324</f>
        <v>0</v>
      </c>
      <c r="L323" s="108">
        <f t="shared" si="27"/>
        <v>8758</v>
      </c>
    </row>
    <row r="324" spans="1:12" s="59" customFormat="1" ht="61.95" customHeight="1" x14ac:dyDescent="0.4">
      <c r="A324" s="60"/>
      <c r="B324" s="11"/>
      <c r="C324" s="49" t="s">
        <v>217</v>
      </c>
      <c r="D324" s="120" t="s">
        <v>402</v>
      </c>
      <c r="E324" s="51"/>
      <c r="F324" s="7"/>
      <c r="G324" s="134">
        <f>G325+G328+G332+G335</f>
        <v>8755</v>
      </c>
      <c r="H324" s="134">
        <f>H325+H328+H332+H335</f>
        <v>0</v>
      </c>
      <c r="I324" s="134">
        <f t="shared" si="26"/>
        <v>8755</v>
      </c>
      <c r="J324" s="109">
        <f>J325+J328+J332+J335</f>
        <v>8758</v>
      </c>
      <c r="K324" s="109">
        <f>K325+K328+K332+K335</f>
        <v>0</v>
      </c>
      <c r="L324" s="109">
        <f t="shared" si="27"/>
        <v>8758</v>
      </c>
    </row>
    <row r="325" spans="1:12" ht="98.4" customHeight="1" x14ac:dyDescent="0.4">
      <c r="A325" s="10"/>
      <c r="B325" s="5"/>
      <c r="C325" s="28" t="s">
        <v>401</v>
      </c>
      <c r="D325" s="77" t="s">
        <v>403</v>
      </c>
      <c r="E325" s="77"/>
      <c r="F325" s="49"/>
      <c r="G325" s="134">
        <f>G326</f>
        <v>867.7</v>
      </c>
      <c r="H325" s="134">
        <f>H326</f>
        <v>0</v>
      </c>
      <c r="I325" s="134">
        <f t="shared" si="26"/>
        <v>867.7</v>
      </c>
      <c r="J325" s="109">
        <f>J326</f>
        <v>867.7</v>
      </c>
      <c r="K325" s="109">
        <f>K326</f>
        <v>0</v>
      </c>
      <c r="L325" s="109">
        <f t="shared" si="27"/>
        <v>867.7</v>
      </c>
    </row>
    <row r="326" spans="1:12" ht="103.5" customHeight="1" x14ac:dyDescent="0.4">
      <c r="A326" s="10"/>
      <c r="B326" s="5"/>
      <c r="C326" s="28" t="s">
        <v>58</v>
      </c>
      <c r="D326" s="77" t="s">
        <v>404</v>
      </c>
      <c r="E326" s="77"/>
      <c r="F326" s="49"/>
      <c r="G326" s="134">
        <f t="shared" ref="G326:K326" si="31">G327</f>
        <v>867.7</v>
      </c>
      <c r="H326" s="134">
        <f t="shared" si="31"/>
        <v>0</v>
      </c>
      <c r="I326" s="134">
        <f t="shared" si="26"/>
        <v>867.7</v>
      </c>
      <c r="J326" s="109">
        <f t="shared" si="31"/>
        <v>867.7</v>
      </c>
      <c r="K326" s="109">
        <f t="shared" si="31"/>
        <v>0</v>
      </c>
      <c r="L326" s="109">
        <f t="shared" si="27"/>
        <v>867.7</v>
      </c>
    </row>
    <row r="327" spans="1:12" ht="42" x14ac:dyDescent="0.4">
      <c r="A327" s="10"/>
      <c r="B327" s="5"/>
      <c r="C327" s="28" t="s">
        <v>9</v>
      </c>
      <c r="D327" s="77" t="s">
        <v>404</v>
      </c>
      <c r="E327" s="77">
        <v>200</v>
      </c>
      <c r="F327" s="49">
        <v>13</v>
      </c>
      <c r="G327" s="134">
        <v>867.7</v>
      </c>
      <c r="H327" s="134"/>
      <c r="I327" s="134">
        <f t="shared" si="26"/>
        <v>867.7</v>
      </c>
      <c r="J327" s="109">
        <v>867.7</v>
      </c>
      <c r="K327" s="109"/>
      <c r="L327" s="109">
        <f t="shared" si="27"/>
        <v>867.7</v>
      </c>
    </row>
    <row r="328" spans="1:12" ht="42" x14ac:dyDescent="0.4">
      <c r="A328" s="10"/>
      <c r="B328" s="5"/>
      <c r="C328" s="28" t="s">
        <v>406</v>
      </c>
      <c r="D328" s="77" t="s">
        <v>405</v>
      </c>
      <c r="E328" s="77"/>
      <c r="F328" s="49"/>
      <c r="G328" s="134">
        <f>G329</f>
        <v>275.39999999999998</v>
      </c>
      <c r="H328" s="134">
        <f>H329</f>
        <v>0</v>
      </c>
      <c r="I328" s="134">
        <f t="shared" si="26"/>
        <v>275.39999999999998</v>
      </c>
      <c r="J328" s="109">
        <f>J329</f>
        <v>275.39999999999998</v>
      </c>
      <c r="K328" s="109">
        <f>K329</f>
        <v>0</v>
      </c>
      <c r="L328" s="109">
        <f t="shared" si="27"/>
        <v>275.39999999999998</v>
      </c>
    </row>
    <row r="329" spans="1:12" ht="105.75" customHeight="1" x14ac:dyDescent="0.4">
      <c r="A329" s="10"/>
      <c r="B329" s="5"/>
      <c r="C329" s="28" t="s">
        <v>59</v>
      </c>
      <c r="D329" s="77" t="s">
        <v>407</v>
      </c>
      <c r="E329" s="77"/>
      <c r="F329" s="49"/>
      <c r="G329" s="134">
        <f>G330+G331</f>
        <v>275.39999999999998</v>
      </c>
      <c r="H329" s="134">
        <f>H330+H331</f>
        <v>0</v>
      </c>
      <c r="I329" s="134">
        <f t="shared" si="26"/>
        <v>275.39999999999998</v>
      </c>
      <c r="J329" s="109">
        <f>J330+J331</f>
        <v>275.39999999999998</v>
      </c>
      <c r="K329" s="109">
        <f>K330+K331</f>
        <v>0</v>
      </c>
      <c r="L329" s="109">
        <f t="shared" si="27"/>
        <v>275.39999999999998</v>
      </c>
    </row>
    <row r="330" spans="1:12" ht="42" x14ac:dyDescent="0.4">
      <c r="A330" s="10"/>
      <c r="B330" s="5"/>
      <c r="C330" s="28" t="s">
        <v>9</v>
      </c>
      <c r="D330" s="77" t="s">
        <v>407</v>
      </c>
      <c r="E330" s="77">
        <v>200</v>
      </c>
      <c r="F330" s="49">
        <v>13</v>
      </c>
      <c r="G330" s="134">
        <v>145.5</v>
      </c>
      <c r="H330" s="134"/>
      <c r="I330" s="134">
        <f t="shared" si="26"/>
        <v>145.5</v>
      </c>
      <c r="J330" s="109">
        <v>145.5</v>
      </c>
      <c r="K330" s="109"/>
      <c r="L330" s="109">
        <f t="shared" si="27"/>
        <v>145.5</v>
      </c>
    </row>
    <row r="331" spans="1:12" ht="21" x14ac:dyDescent="0.4">
      <c r="A331" s="10"/>
      <c r="B331" s="5"/>
      <c r="C331" s="28" t="s">
        <v>11</v>
      </c>
      <c r="D331" s="77" t="s">
        <v>407</v>
      </c>
      <c r="E331" s="77">
        <v>800</v>
      </c>
      <c r="F331" s="49">
        <v>13</v>
      </c>
      <c r="G331" s="134">
        <v>129.9</v>
      </c>
      <c r="H331" s="134"/>
      <c r="I331" s="134">
        <f t="shared" si="26"/>
        <v>129.9</v>
      </c>
      <c r="J331" s="109">
        <v>129.9</v>
      </c>
      <c r="K331" s="109"/>
      <c r="L331" s="109">
        <f t="shared" si="27"/>
        <v>129.9</v>
      </c>
    </row>
    <row r="332" spans="1:12" ht="63" x14ac:dyDescent="0.4">
      <c r="A332" s="10"/>
      <c r="B332" s="5"/>
      <c r="C332" s="28" t="s">
        <v>409</v>
      </c>
      <c r="D332" s="77" t="s">
        <v>408</v>
      </c>
      <c r="E332" s="77"/>
      <c r="F332" s="49"/>
      <c r="G332" s="134">
        <f t="shared" ref="G332:K333" si="32">G333</f>
        <v>468</v>
      </c>
      <c r="H332" s="134">
        <f t="shared" si="32"/>
        <v>0</v>
      </c>
      <c r="I332" s="134">
        <f t="shared" si="26"/>
        <v>468</v>
      </c>
      <c r="J332" s="109">
        <f t="shared" si="32"/>
        <v>468</v>
      </c>
      <c r="K332" s="109">
        <f t="shared" si="32"/>
        <v>0</v>
      </c>
      <c r="L332" s="109">
        <f t="shared" si="27"/>
        <v>468</v>
      </c>
    </row>
    <row r="333" spans="1:12" ht="21" x14ac:dyDescent="0.4">
      <c r="A333" s="10"/>
      <c r="B333" s="5"/>
      <c r="C333" s="28" t="s">
        <v>60</v>
      </c>
      <c r="D333" s="77" t="s">
        <v>410</v>
      </c>
      <c r="E333" s="77"/>
      <c r="F333" s="49"/>
      <c r="G333" s="134">
        <f t="shared" si="32"/>
        <v>468</v>
      </c>
      <c r="H333" s="134">
        <f t="shared" si="32"/>
        <v>0</v>
      </c>
      <c r="I333" s="134">
        <f t="shared" si="26"/>
        <v>468</v>
      </c>
      <c r="J333" s="109">
        <f t="shared" si="32"/>
        <v>468</v>
      </c>
      <c r="K333" s="109">
        <f t="shared" si="32"/>
        <v>0</v>
      </c>
      <c r="L333" s="109">
        <f t="shared" si="27"/>
        <v>468</v>
      </c>
    </row>
    <row r="334" spans="1:12" ht="42" x14ac:dyDescent="0.4">
      <c r="A334" s="10"/>
      <c r="B334" s="5"/>
      <c r="C334" s="28" t="s">
        <v>9</v>
      </c>
      <c r="D334" s="77" t="s">
        <v>410</v>
      </c>
      <c r="E334" s="77">
        <v>200</v>
      </c>
      <c r="F334" s="49">
        <v>13</v>
      </c>
      <c r="G334" s="134">
        <v>468</v>
      </c>
      <c r="H334" s="134"/>
      <c r="I334" s="134">
        <f t="shared" si="26"/>
        <v>468</v>
      </c>
      <c r="J334" s="109">
        <v>468</v>
      </c>
      <c r="K334" s="109"/>
      <c r="L334" s="109">
        <f t="shared" si="27"/>
        <v>468</v>
      </c>
    </row>
    <row r="335" spans="1:12" ht="63" x14ac:dyDescent="0.4">
      <c r="A335" s="10"/>
      <c r="B335" s="5"/>
      <c r="C335" s="28" t="s">
        <v>411</v>
      </c>
      <c r="D335" s="77" t="s">
        <v>412</v>
      </c>
      <c r="E335" s="77"/>
      <c r="F335" s="49"/>
      <c r="G335" s="134">
        <f>G336+G338</f>
        <v>7143.9</v>
      </c>
      <c r="H335" s="134">
        <f>H336+H338</f>
        <v>0</v>
      </c>
      <c r="I335" s="134">
        <f t="shared" si="26"/>
        <v>7143.9</v>
      </c>
      <c r="J335" s="109">
        <f>J336+J338</f>
        <v>7146.9</v>
      </c>
      <c r="K335" s="109">
        <f>K336+K338</f>
        <v>0</v>
      </c>
      <c r="L335" s="109">
        <f t="shared" si="27"/>
        <v>7146.9</v>
      </c>
    </row>
    <row r="336" spans="1:12" ht="21" x14ac:dyDescent="0.4">
      <c r="A336" s="10"/>
      <c r="B336" s="5"/>
      <c r="C336" s="28" t="s">
        <v>42</v>
      </c>
      <c r="D336" s="77" t="s">
        <v>413</v>
      </c>
      <c r="E336" s="77"/>
      <c r="F336" s="49"/>
      <c r="G336" s="134">
        <f>G337</f>
        <v>6868.4</v>
      </c>
      <c r="H336" s="134">
        <f>H337</f>
        <v>0</v>
      </c>
      <c r="I336" s="134">
        <f t="shared" si="26"/>
        <v>6868.4</v>
      </c>
      <c r="J336" s="109">
        <f>J337</f>
        <v>6868.4</v>
      </c>
      <c r="K336" s="109">
        <f>K337</f>
        <v>0</v>
      </c>
      <c r="L336" s="109">
        <f t="shared" si="27"/>
        <v>6868.4</v>
      </c>
    </row>
    <row r="337" spans="1:12" ht="123.75" customHeight="1" x14ac:dyDescent="0.4">
      <c r="A337" s="10"/>
      <c r="B337" s="5"/>
      <c r="C337" s="28" t="s">
        <v>38</v>
      </c>
      <c r="D337" s="77" t="s">
        <v>413</v>
      </c>
      <c r="E337" s="77">
        <v>100</v>
      </c>
      <c r="F337" s="49">
        <v>13</v>
      </c>
      <c r="G337" s="134">
        <v>6868.4</v>
      </c>
      <c r="H337" s="134"/>
      <c r="I337" s="134">
        <f t="shared" si="26"/>
        <v>6868.4</v>
      </c>
      <c r="J337" s="109">
        <v>6868.4</v>
      </c>
      <c r="K337" s="109"/>
      <c r="L337" s="109">
        <f t="shared" si="27"/>
        <v>6868.4</v>
      </c>
    </row>
    <row r="338" spans="1:12" s="59" customFormat="1" ht="39" customHeight="1" x14ac:dyDescent="0.4">
      <c r="A338" s="60"/>
      <c r="B338" s="5"/>
      <c r="C338" s="44" t="s">
        <v>24</v>
      </c>
      <c r="D338" s="93" t="s">
        <v>414</v>
      </c>
      <c r="E338" s="93"/>
      <c r="F338" s="49"/>
      <c r="G338" s="134">
        <f t="shared" ref="G338:K338" si="33">G339</f>
        <v>275.5</v>
      </c>
      <c r="H338" s="134">
        <f t="shared" si="33"/>
        <v>0</v>
      </c>
      <c r="I338" s="134">
        <f t="shared" si="26"/>
        <v>275.5</v>
      </c>
      <c r="J338" s="109">
        <f t="shared" si="33"/>
        <v>278.5</v>
      </c>
      <c r="K338" s="109">
        <f t="shared" si="33"/>
        <v>0</v>
      </c>
      <c r="L338" s="109">
        <f t="shared" si="27"/>
        <v>278.5</v>
      </c>
    </row>
    <row r="339" spans="1:12" ht="42" x14ac:dyDescent="0.4">
      <c r="A339" s="10"/>
      <c r="B339" s="5"/>
      <c r="C339" s="28" t="s">
        <v>9</v>
      </c>
      <c r="D339" s="77" t="s">
        <v>414</v>
      </c>
      <c r="E339" s="77">
        <v>200</v>
      </c>
      <c r="F339" s="49"/>
      <c r="G339" s="134">
        <v>275.5</v>
      </c>
      <c r="H339" s="134"/>
      <c r="I339" s="134">
        <f t="shared" si="26"/>
        <v>275.5</v>
      </c>
      <c r="J339" s="109">
        <v>278.5</v>
      </c>
      <c r="K339" s="109"/>
      <c r="L339" s="109">
        <f t="shared" si="27"/>
        <v>278.5</v>
      </c>
    </row>
    <row r="340" spans="1:12" s="59" customFormat="1" ht="55.8" x14ac:dyDescent="0.4">
      <c r="A340" s="60"/>
      <c r="B340" s="69">
        <v>18</v>
      </c>
      <c r="C340" s="85" t="s">
        <v>178</v>
      </c>
      <c r="D340" s="51" t="s">
        <v>177</v>
      </c>
      <c r="E340" s="83"/>
      <c r="F340" s="49"/>
      <c r="G340" s="135">
        <f>G341</f>
        <v>2992</v>
      </c>
      <c r="H340" s="135">
        <f>H341</f>
        <v>0</v>
      </c>
      <c r="I340" s="135">
        <f t="shared" si="26"/>
        <v>2992</v>
      </c>
      <c r="J340" s="108">
        <f>J341</f>
        <v>2992</v>
      </c>
      <c r="K340" s="108">
        <f>K341</f>
        <v>0</v>
      </c>
      <c r="L340" s="108">
        <f t="shared" si="27"/>
        <v>2992</v>
      </c>
    </row>
    <row r="341" spans="1:12" s="59" customFormat="1" ht="21" x14ac:dyDescent="0.4">
      <c r="A341" s="60"/>
      <c r="B341" s="69"/>
      <c r="C341" s="49" t="s">
        <v>217</v>
      </c>
      <c r="D341" s="120" t="s">
        <v>415</v>
      </c>
      <c r="E341" s="122"/>
      <c r="F341" s="49"/>
      <c r="G341" s="134">
        <f>G342+G345</f>
        <v>2992</v>
      </c>
      <c r="H341" s="134">
        <f>H342+H345</f>
        <v>0</v>
      </c>
      <c r="I341" s="134">
        <f t="shared" si="26"/>
        <v>2992</v>
      </c>
      <c r="J341" s="134">
        <f>J342+J345</f>
        <v>2992</v>
      </c>
      <c r="K341" s="134">
        <f>K342+K345</f>
        <v>0</v>
      </c>
      <c r="L341" s="109">
        <f t="shared" si="27"/>
        <v>2992</v>
      </c>
    </row>
    <row r="342" spans="1:12" s="59" customFormat="1" ht="84" x14ac:dyDescent="0.4">
      <c r="A342" s="60"/>
      <c r="B342" s="5"/>
      <c r="C342" s="14" t="s">
        <v>416</v>
      </c>
      <c r="D342" s="86" t="s">
        <v>417</v>
      </c>
      <c r="E342" s="86"/>
      <c r="F342" s="49"/>
      <c r="G342" s="134">
        <f t="shared" ref="G342:K343" si="34">G343</f>
        <v>2000</v>
      </c>
      <c r="H342" s="134">
        <f t="shared" si="34"/>
        <v>0</v>
      </c>
      <c r="I342" s="134">
        <f t="shared" si="26"/>
        <v>2000</v>
      </c>
      <c r="J342" s="109">
        <f t="shared" si="34"/>
        <v>2000</v>
      </c>
      <c r="K342" s="109">
        <f t="shared" si="34"/>
        <v>0</v>
      </c>
      <c r="L342" s="109">
        <f t="shared" si="27"/>
        <v>2000</v>
      </c>
    </row>
    <row r="343" spans="1:12" s="59" customFormat="1" ht="42" x14ac:dyDescent="0.4">
      <c r="A343" s="60"/>
      <c r="B343" s="5"/>
      <c r="C343" s="14" t="s">
        <v>358</v>
      </c>
      <c r="D343" s="86" t="s">
        <v>418</v>
      </c>
      <c r="E343" s="86"/>
      <c r="F343" s="49"/>
      <c r="G343" s="134">
        <f t="shared" si="34"/>
        <v>2000</v>
      </c>
      <c r="H343" s="134">
        <f t="shared" si="34"/>
        <v>0</v>
      </c>
      <c r="I343" s="134">
        <f t="shared" si="26"/>
        <v>2000</v>
      </c>
      <c r="J343" s="109">
        <f t="shared" si="34"/>
        <v>2000</v>
      </c>
      <c r="K343" s="109">
        <f t="shared" si="34"/>
        <v>0</v>
      </c>
      <c r="L343" s="109">
        <f t="shared" si="27"/>
        <v>2000</v>
      </c>
    </row>
    <row r="344" spans="1:12" s="59" customFormat="1" ht="21" x14ac:dyDescent="0.4">
      <c r="A344" s="60"/>
      <c r="B344" s="5"/>
      <c r="C344" s="55" t="s">
        <v>11</v>
      </c>
      <c r="D344" s="86" t="s">
        <v>418</v>
      </c>
      <c r="E344" s="86" t="s">
        <v>195</v>
      </c>
      <c r="F344" s="49"/>
      <c r="G344" s="134">
        <v>2000</v>
      </c>
      <c r="H344" s="134"/>
      <c r="I344" s="134">
        <f t="shared" si="26"/>
        <v>2000</v>
      </c>
      <c r="J344" s="109">
        <v>2000</v>
      </c>
      <c r="K344" s="109"/>
      <c r="L344" s="109">
        <f t="shared" si="27"/>
        <v>2000</v>
      </c>
    </row>
    <row r="345" spans="1:12" s="59" customFormat="1" ht="57.6" x14ac:dyDescent="0.4">
      <c r="A345" s="60"/>
      <c r="B345" s="5"/>
      <c r="C345" s="84" t="s">
        <v>419</v>
      </c>
      <c r="D345" s="86" t="s">
        <v>420</v>
      </c>
      <c r="E345" s="86"/>
      <c r="F345" s="49"/>
      <c r="G345" s="134">
        <f>G346+G348</f>
        <v>992</v>
      </c>
      <c r="H345" s="134">
        <f>H346+H348</f>
        <v>0</v>
      </c>
      <c r="I345" s="134">
        <f t="shared" si="26"/>
        <v>992</v>
      </c>
      <c r="J345" s="109">
        <f>J346+J348</f>
        <v>992</v>
      </c>
      <c r="K345" s="109">
        <f>K346+K348</f>
        <v>0</v>
      </c>
      <c r="L345" s="109">
        <f t="shared" si="27"/>
        <v>992</v>
      </c>
    </row>
    <row r="346" spans="1:12" s="59" customFormat="1" ht="38.4" x14ac:dyDescent="0.4">
      <c r="A346" s="60"/>
      <c r="B346" s="5"/>
      <c r="C346" s="127" t="s">
        <v>421</v>
      </c>
      <c r="D346" s="86" t="s">
        <v>423</v>
      </c>
      <c r="E346" s="86"/>
      <c r="F346" s="49"/>
      <c r="G346" s="134">
        <f t="shared" ref="G346:K346" si="35">G347</f>
        <v>0</v>
      </c>
      <c r="H346" s="134">
        <f t="shared" si="35"/>
        <v>0</v>
      </c>
      <c r="I346" s="134">
        <f t="shared" si="26"/>
        <v>0</v>
      </c>
      <c r="J346" s="109">
        <f t="shared" si="35"/>
        <v>0</v>
      </c>
      <c r="K346" s="109">
        <f t="shared" si="35"/>
        <v>0</v>
      </c>
      <c r="L346" s="109">
        <f t="shared" si="27"/>
        <v>0</v>
      </c>
    </row>
    <row r="347" spans="1:12" s="59" customFormat="1" ht="38.4" x14ac:dyDescent="0.4">
      <c r="A347" s="60"/>
      <c r="B347" s="5"/>
      <c r="C347" s="56" t="s">
        <v>9</v>
      </c>
      <c r="D347" s="86" t="s">
        <v>423</v>
      </c>
      <c r="E347" s="86" t="s">
        <v>154</v>
      </c>
      <c r="F347" s="49"/>
      <c r="G347" s="134">
        <v>0</v>
      </c>
      <c r="H347" s="134"/>
      <c r="I347" s="134">
        <f t="shared" si="26"/>
        <v>0</v>
      </c>
      <c r="J347" s="109">
        <v>0</v>
      </c>
      <c r="K347" s="109"/>
      <c r="L347" s="109">
        <f t="shared" si="27"/>
        <v>0</v>
      </c>
    </row>
    <row r="348" spans="1:12" s="59" customFormat="1" ht="38.4" x14ac:dyDescent="0.4">
      <c r="A348" s="60"/>
      <c r="B348" s="5"/>
      <c r="C348" s="127" t="s">
        <v>422</v>
      </c>
      <c r="D348" s="86" t="s">
        <v>424</v>
      </c>
      <c r="E348" s="86"/>
      <c r="F348" s="49"/>
      <c r="G348" s="134">
        <f t="shared" ref="G348:K352" si="36">G349</f>
        <v>992</v>
      </c>
      <c r="H348" s="134">
        <f t="shared" si="36"/>
        <v>0</v>
      </c>
      <c r="I348" s="134">
        <f t="shared" si="26"/>
        <v>992</v>
      </c>
      <c r="J348" s="109">
        <f t="shared" si="36"/>
        <v>992</v>
      </c>
      <c r="K348" s="109">
        <f t="shared" si="36"/>
        <v>0</v>
      </c>
      <c r="L348" s="109">
        <f t="shared" si="27"/>
        <v>992</v>
      </c>
    </row>
    <row r="349" spans="1:12" s="59" customFormat="1" ht="45" customHeight="1" x14ac:dyDescent="0.4">
      <c r="A349" s="60"/>
      <c r="B349" s="5"/>
      <c r="C349" s="56" t="s">
        <v>9</v>
      </c>
      <c r="D349" s="86" t="s">
        <v>424</v>
      </c>
      <c r="E349" s="86" t="s">
        <v>154</v>
      </c>
      <c r="F349" s="49"/>
      <c r="G349" s="134">
        <v>992</v>
      </c>
      <c r="H349" s="134"/>
      <c r="I349" s="134">
        <f t="shared" si="26"/>
        <v>992</v>
      </c>
      <c r="J349" s="109">
        <v>992</v>
      </c>
      <c r="K349" s="109"/>
      <c r="L349" s="109">
        <f t="shared" si="27"/>
        <v>992</v>
      </c>
    </row>
    <row r="350" spans="1:12" ht="81.75" customHeight="1" x14ac:dyDescent="0.4">
      <c r="A350" s="10"/>
      <c r="B350" s="69">
        <v>19</v>
      </c>
      <c r="C350" s="68" t="s">
        <v>61</v>
      </c>
      <c r="D350" s="70" t="s">
        <v>62</v>
      </c>
      <c r="E350" s="70"/>
      <c r="F350" s="7"/>
      <c r="G350" s="135">
        <f t="shared" si="36"/>
        <v>3405.8</v>
      </c>
      <c r="H350" s="135">
        <f t="shared" si="36"/>
        <v>0</v>
      </c>
      <c r="I350" s="135">
        <f t="shared" si="26"/>
        <v>3405.8</v>
      </c>
      <c r="J350" s="108">
        <f t="shared" si="36"/>
        <v>3405.8</v>
      </c>
      <c r="K350" s="108">
        <f t="shared" si="36"/>
        <v>0</v>
      </c>
      <c r="L350" s="108">
        <f t="shared" si="27"/>
        <v>3405.8</v>
      </c>
    </row>
    <row r="351" spans="1:12" ht="42" x14ac:dyDescent="0.4">
      <c r="A351" s="10"/>
      <c r="B351" s="5"/>
      <c r="C351" s="28" t="s">
        <v>63</v>
      </c>
      <c r="D351" s="77" t="s">
        <v>158</v>
      </c>
      <c r="E351" s="77"/>
      <c r="F351" s="49"/>
      <c r="G351" s="134">
        <f t="shared" si="36"/>
        <v>3405.8</v>
      </c>
      <c r="H351" s="134">
        <f t="shared" si="36"/>
        <v>0</v>
      </c>
      <c r="I351" s="134">
        <f t="shared" si="26"/>
        <v>3405.8</v>
      </c>
      <c r="J351" s="109">
        <f t="shared" si="36"/>
        <v>3405.8</v>
      </c>
      <c r="K351" s="109">
        <f t="shared" si="36"/>
        <v>0</v>
      </c>
      <c r="L351" s="109">
        <f t="shared" si="27"/>
        <v>3405.8</v>
      </c>
    </row>
    <row r="352" spans="1:12" ht="21" x14ac:dyDescent="0.4">
      <c r="A352" s="10"/>
      <c r="B352" s="5"/>
      <c r="C352" s="28" t="s">
        <v>42</v>
      </c>
      <c r="D352" s="77" t="s">
        <v>157</v>
      </c>
      <c r="E352" s="77"/>
      <c r="F352" s="49"/>
      <c r="G352" s="134">
        <f t="shared" si="36"/>
        <v>3405.8</v>
      </c>
      <c r="H352" s="134">
        <f t="shared" si="36"/>
        <v>0</v>
      </c>
      <c r="I352" s="134">
        <f t="shared" si="26"/>
        <v>3405.8</v>
      </c>
      <c r="J352" s="109">
        <f t="shared" si="36"/>
        <v>3405.8</v>
      </c>
      <c r="K352" s="109">
        <f t="shared" si="36"/>
        <v>0</v>
      </c>
      <c r="L352" s="109">
        <f t="shared" si="27"/>
        <v>3405.8</v>
      </c>
    </row>
    <row r="353" spans="1:12" ht="115.5" customHeight="1" x14ac:dyDescent="0.4">
      <c r="A353" s="10"/>
      <c r="B353" s="5"/>
      <c r="C353" s="28" t="s">
        <v>38</v>
      </c>
      <c r="D353" s="77" t="s">
        <v>157</v>
      </c>
      <c r="E353" s="77">
        <v>100</v>
      </c>
      <c r="F353" s="49">
        <v>2</v>
      </c>
      <c r="G353" s="134">
        <v>3405.8</v>
      </c>
      <c r="H353" s="134"/>
      <c r="I353" s="134">
        <f t="shared" si="26"/>
        <v>3405.8</v>
      </c>
      <c r="J353" s="109">
        <v>3405.8</v>
      </c>
      <c r="K353" s="109"/>
      <c r="L353" s="109">
        <f t="shared" si="27"/>
        <v>3405.8</v>
      </c>
    </row>
    <row r="354" spans="1:12" ht="40.799999999999997" x14ac:dyDescent="0.4">
      <c r="A354" s="10"/>
      <c r="B354" s="69">
        <v>20</v>
      </c>
      <c r="C354" s="7" t="s">
        <v>64</v>
      </c>
      <c r="D354" s="51" t="s">
        <v>65</v>
      </c>
      <c r="E354" s="51"/>
      <c r="F354" s="13"/>
      <c r="G354" s="135">
        <f t="shared" ref="G354:K356" si="37">G355</f>
        <v>76.8</v>
      </c>
      <c r="H354" s="135">
        <f t="shared" si="37"/>
        <v>0</v>
      </c>
      <c r="I354" s="135">
        <f t="shared" si="26"/>
        <v>76.8</v>
      </c>
      <c r="J354" s="108">
        <f t="shared" si="37"/>
        <v>76.8</v>
      </c>
      <c r="K354" s="108">
        <f t="shared" si="37"/>
        <v>0</v>
      </c>
      <c r="L354" s="108">
        <f t="shared" si="27"/>
        <v>76.8</v>
      </c>
    </row>
    <row r="355" spans="1:12" ht="71.25" customHeight="1" x14ac:dyDescent="0.4">
      <c r="A355" s="10"/>
      <c r="B355" s="5"/>
      <c r="C355" s="28" t="s">
        <v>66</v>
      </c>
      <c r="D355" s="77" t="s">
        <v>67</v>
      </c>
      <c r="E355" s="77"/>
      <c r="F355" s="50"/>
      <c r="G355" s="134">
        <f t="shared" si="37"/>
        <v>76.8</v>
      </c>
      <c r="H355" s="134">
        <f t="shared" si="37"/>
        <v>0</v>
      </c>
      <c r="I355" s="134">
        <f t="shared" si="26"/>
        <v>76.8</v>
      </c>
      <c r="J355" s="109">
        <f t="shared" si="37"/>
        <v>76.8</v>
      </c>
      <c r="K355" s="109">
        <f t="shared" si="37"/>
        <v>0</v>
      </c>
      <c r="L355" s="109">
        <f t="shared" si="27"/>
        <v>76.8</v>
      </c>
    </row>
    <row r="356" spans="1:12" ht="21" x14ac:dyDescent="0.4">
      <c r="A356" s="10"/>
      <c r="B356" s="5"/>
      <c r="C356" s="28" t="s">
        <v>42</v>
      </c>
      <c r="D356" s="77" t="s">
        <v>68</v>
      </c>
      <c r="E356" s="77"/>
      <c r="F356" s="50"/>
      <c r="G356" s="134">
        <f t="shared" si="37"/>
        <v>76.8</v>
      </c>
      <c r="H356" s="134">
        <f t="shared" si="37"/>
        <v>0</v>
      </c>
      <c r="I356" s="134">
        <f t="shared" si="26"/>
        <v>76.8</v>
      </c>
      <c r="J356" s="109">
        <f t="shared" si="37"/>
        <v>76.8</v>
      </c>
      <c r="K356" s="109">
        <f t="shared" si="37"/>
        <v>0</v>
      </c>
      <c r="L356" s="109">
        <f t="shared" si="27"/>
        <v>76.8</v>
      </c>
    </row>
    <row r="357" spans="1:12" ht="114" customHeight="1" x14ac:dyDescent="0.4">
      <c r="A357" s="10"/>
      <c r="B357" s="5"/>
      <c r="C357" s="28" t="s">
        <v>38</v>
      </c>
      <c r="D357" s="77" t="s">
        <v>68</v>
      </c>
      <c r="E357" s="77">
        <v>100</v>
      </c>
      <c r="F357" s="50">
        <v>3</v>
      </c>
      <c r="G357" s="134">
        <v>76.8</v>
      </c>
      <c r="H357" s="134"/>
      <c r="I357" s="134">
        <f t="shared" si="26"/>
        <v>76.8</v>
      </c>
      <c r="J357" s="109">
        <v>76.8</v>
      </c>
      <c r="K357" s="109"/>
      <c r="L357" s="109">
        <f t="shared" si="27"/>
        <v>76.8</v>
      </c>
    </row>
    <row r="358" spans="1:12" ht="40.799999999999997" x14ac:dyDescent="0.4">
      <c r="A358" s="10"/>
      <c r="B358" s="69">
        <v>21</v>
      </c>
      <c r="C358" s="7" t="s">
        <v>69</v>
      </c>
      <c r="D358" s="51" t="s">
        <v>156</v>
      </c>
      <c r="E358" s="51"/>
      <c r="F358" s="13"/>
      <c r="G358" s="135">
        <f>G359+G364+G388+G393+G396+G408</f>
        <v>174526.9</v>
      </c>
      <c r="H358" s="135">
        <f>H359+H364+H388+H393+H396+H408</f>
        <v>-2.6</v>
      </c>
      <c r="I358" s="135">
        <f t="shared" si="26"/>
        <v>174524.3</v>
      </c>
      <c r="J358" s="108">
        <f>J359+J364+J388+J393+J396+J408</f>
        <v>174909.19999999998</v>
      </c>
      <c r="K358" s="108">
        <f>K359+K364+K388+K393+K396+K408</f>
        <v>-135.4</v>
      </c>
      <c r="L358" s="108">
        <f t="shared" si="27"/>
        <v>174773.8</v>
      </c>
    </row>
    <row r="359" spans="1:12" ht="67.5" customHeight="1" x14ac:dyDescent="0.4">
      <c r="A359" s="10"/>
      <c r="B359" s="5"/>
      <c r="C359" s="49" t="s">
        <v>70</v>
      </c>
      <c r="D359" s="77" t="s">
        <v>71</v>
      </c>
      <c r="E359" s="77"/>
      <c r="F359" s="50"/>
      <c r="G359" s="134">
        <f>G360</f>
        <v>57105.799999999996</v>
      </c>
      <c r="H359" s="134">
        <f>H360</f>
        <v>0</v>
      </c>
      <c r="I359" s="134">
        <f t="shared" si="26"/>
        <v>57105.799999999996</v>
      </c>
      <c r="J359" s="109">
        <f>J360</f>
        <v>57105.799999999996</v>
      </c>
      <c r="K359" s="109">
        <f>K360</f>
        <v>0</v>
      </c>
      <c r="L359" s="109">
        <f t="shared" si="27"/>
        <v>57105.799999999996</v>
      </c>
    </row>
    <row r="360" spans="1:12" ht="21" x14ac:dyDescent="0.4">
      <c r="A360" s="10"/>
      <c r="B360" s="5"/>
      <c r="C360" s="28" t="s">
        <v>42</v>
      </c>
      <c r="D360" s="77" t="s">
        <v>72</v>
      </c>
      <c r="E360" s="77"/>
      <c r="F360" s="50"/>
      <c r="G360" s="134">
        <f>G361+G362+G363</f>
        <v>57105.799999999996</v>
      </c>
      <c r="H360" s="134">
        <f>H361+H362+H363</f>
        <v>0</v>
      </c>
      <c r="I360" s="134">
        <f t="shared" si="26"/>
        <v>57105.799999999996</v>
      </c>
      <c r="J360" s="109">
        <f>J361+J362+J363</f>
        <v>57105.799999999996</v>
      </c>
      <c r="K360" s="109">
        <f>K361+K362+K363</f>
        <v>0</v>
      </c>
      <c r="L360" s="109">
        <f t="shared" si="27"/>
        <v>57105.799999999996</v>
      </c>
    </row>
    <row r="361" spans="1:12" ht="119.25" customHeight="1" x14ac:dyDescent="0.4">
      <c r="A361" s="10"/>
      <c r="B361" s="5"/>
      <c r="C361" s="28" t="s">
        <v>38</v>
      </c>
      <c r="D361" s="77" t="s">
        <v>72</v>
      </c>
      <c r="E361" s="77">
        <v>100</v>
      </c>
      <c r="F361" s="50">
        <v>4</v>
      </c>
      <c r="G361" s="134">
        <v>56429.599999999999</v>
      </c>
      <c r="H361" s="134"/>
      <c r="I361" s="134">
        <f t="shared" si="26"/>
        <v>56429.599999999999</v>
      </c>
      <c r="J361" s="109">
        <v>56429.599999999999</v>
      </c>
      <c r="K361" s="109"/>
      <c r="L361" s="109">
        <f t="shared" si="27"/>
        <v>56429.599999999999</v>
      </c>
    </row>
    <row r="362" spans="1:12" ht="42" x14ac:dyDescent="0.4">
      <c r="A362" s="10"/>
      <c r="B362" s="5"/>
      <c r="C362" s="28" t="s">
        <v>9</v>
      </c>
      <c r="D362" s="77" t="s">
        <v>72</v>
      </c>
      <c r="E362" s="77">
        <v>200</v>
      </c>
      <c r="F362" s="50">
        <v>4</v>
      </c>
      <c r="G362" s="134">
        <v>492.7</v>
      </c>
      <c r="H362" s="134"/>
      <c r="I362" s="134">
        <f t="shared" si="26"/>
        <v>492.7</v>
      </c>
      <c r="J362" s="109">
        <v>492.7</v>
      </c>
      <c r="K362" s="109"/>
      <c r="L362" s="109">
        <f t="shared" si="27"/>
        <v>492.7</v>
      </c>
    </row>
    <row r="363" spans="1:12" ht="21" x14ac:dyDescent="0.4">
      <c r="A363" s="10"/>
      <c r="B363" s="5"/>
      <c r="C363" s="28" t="s">
        <v>11</v>
      </c>
      <c r="D363" s="77" t="s">
        <v>72</v>
      </c>
      <c r="E363" s="77">
        <v>800</v>
      </c>
      <c r="F363" s="50">
        <v>4</v>
      </c>
      <c r="G363" s="134">
        <v>183.5</v>
      </c>
      <c r="H363" s="134"/>
      <c r="I363" s="134">
        <f t="shared" si="26"/>
        <v>183.5</v>
      </c>
      <c r="J363" s="109">
        <v>183.5</v>
      </c>
      <c r="K363" s="109"/>
      <c r="L363" s="109">
        <f t="shared" si="27"/>
        <v>183.5</v>
      </c>
    </row>
    <row r="364" spans="1:12" ht="53.25" customHeight="1" x14ac:dyDescent="0.4">
      <c r="A364" s="10"/>
      <c r="B364" s="5"/>
      <c r="C364" s="49" t="s">
        <v>73</v>
      </c>
      <c r="D364" s="77" t="s">
        <v>74</v>
      </c>
      <c r="E364" s="77"/>
      <c r="F364" s="50"/>
      <c r="G364" s="134">
        <f>G365+G367+G370+G373+G376+G379+G382+G385</f>
        <v>15447.5</v>
      </c>
      <c r="H364" s="134">
        <f>H365+H367+H370+H373+H376+H379+H382+H385</f>
        <v>-2.6</v>
      </c>
      <c r="I364" s="134">
        <f t="shared" si="26"/>
        <v>15444.9</v>
      </c>
      <c r="J364" s="109">
        <f>J365+J367+J370+J373+J376+J379+J382+J385</f>
        <v>15507</v>
      </c>
      <c r="K364" s="109">
        <f>K365+K367+K370+K373+K376+K379+K382+K385</f>
        <v>-135.4</v>
      </c>
      <c r="L364" s="109">
        <f t="shared" si="27"/>
        <v>15371.6</v>
      </c>
    </row>
    <row r="365" spans="1:12" ht="96.75" customHeight="1" x14ac:dyDescent="0.4">
      <c r="A365" s="10"/>
      <c r="B365" s="5"/>
      <c r="C365" s="19" t="s">
        <v>166</v>
      </c>
      <c r="D365" s="77" t="s">
        <v>75</v>
      </c>
      <c r="E365" s="77"/>
      <c r="F365" s="50"/>
      <c r="G365" s="134">
        <f>G366</f>
        <v>85.9</v>
      </c>
      <c r="H365" s="134">
        <f>H366</f>
        <v>-2.6</v>
      </c>
      <c r="I365" s="134">
        <f t="shared" si="26"/>
        <v>83.300000000000011</v>
      </c>
      <c r="J365" s="109">
        <f>J366</f>
        <v>145.4</v>
      </c>
      <c r="K365" s="109">
        <f>K366</f>
        <v>-135.4</v>
      </c>
      <c r="L365" s="109">
        <f t="shared" si="27"/>
        <v>10</v>
      </c>
    </row>
    <row r="366" spans="1:12" ht="42" x14ac:dyDescent="0.4">
      <c r="A366" s="10"/>
      <c r="B366" s="5"/>
      <c r="C366" s="28" t="s">
        <v>9</v>
      </c>
      <c r="D366" s="77" t="s">
        <v>75</v>
      </c>
      <c r="E366" s="77">
        <v>200</v>
      </c>
      <c r="F366" s="50">
        <v>5</v>
      </c>
      <c r="G366" s="134">
        <v>85.9</v>
      </c>
      <c r="H366" s="134">
        <v>-2.6</v>
      </c>
      <c r="I366" s="134">
        <f t="shared" si="26"/>
        <v>83.300000000000011</v>
      </c>
      <c r="J366" s="109">
        <v>145.4</v>
      </c>
      <c r="K366" s="109">
        <v>-135.4</v>
      </c>
      <c r="L366" s="109">
        <f t="shared" si="27"/>
        <v>10</v>
      </c>
    </row>
    <row r="367" spans="1:12" ht="63" x14ac:dyDescent="0.4">
      <c r="A367" s="10"/>
      <c r="B367" s="5"/>
      <c r="C367" s="49" t="s">
        <v>78</v>
      </c>
      <c r="D367" s="77" t="s">
        <v>79</v>
      </c>
      <c r="E367" s="77"/>
      <c r="F367" s="50"/>
      <c r="G367" s="134">
        <f>G368+G369</f>
        <v>979.7</v>
      </c>
      <c r="H367" s="134">
        <f>H368+H369</f>
        <v>0</v>
      </c>
      <c r="I367" s="134">
        <f t="shared" ref="I367:I430" si="38">G367+H367</f>
        <v>979.7</v>
      </c>
      <c r="J367" s="109">
        <f>J368+J369</f>
        <v>979.7</v>
      </c>
      <c r="K367" s="109">
        <f>K368+K369</f>
        <v>0</v>
      </c>
      <c r="L367" s="109">
        <f t="shared" si="27"/>
        <v>979.7</v>
      </c>
    </row>
    <row r="368" spans="1:12" ht="84" x14ac:dyDescent="0.4">
      <c r="A368" s="10"/>
      <c r="B368" s="5"/>
      <c r="C368" s="47" t="s">
        <v>38</v>
      </c>
      <c r="D368" s="77" t="s">
        <v>79</v>
      </c>
      <c r="E368" s="77">
        <v>100</v>
      </c>
      <c r="F368" s="50"/>
      <c r="G368" s="134">
        <v>895.7</v>
      </c>
      <c r="H368" s="134"/>
      <c r="I368" s="134">
        <f t="shared" si="38"/>
        <v>895.7</v>
      </c>
      <c r="J368" s="109">
        <v>895.7</v>
      </c>
      <c r="K368" s="109"/>
      <c r="L368" s="109">
        <f t="shared" si="27"/>
        <v>895.7</v>
      </c>
    </row>
    <row r="369" spans="1:12" ht="42" x14ac:dyDescent="0.4">
      <c r="A369" s="10"/>
      <c r="B369" s="5"/>
      <c r="C369" s="47" t="s">
        <v>9</v>
      </c>
      <c r="D369" s="77" t="s">
        <v>79</v>
      </c>
      <c r="E369" s="77">
        <v>200</v>
      </c>
      <c r="F369" s="50"/>
      <c r="G369" s="134">
        <v>84</v>
      </c>
      <c r="H369" s="134"/>
      <c r="I369" s="134">
        <f t="shared" si="38"/>
        <v>84</v>
      </c>
      <c r="J369" s="109">
        <v>84</v>
      </c>
      <c r="K369" s="109"/>
      <c r="L369" s="109">
        <f t="shared" si="27"/>
        <v>84</v>
      </c>
    </row>
    <row r="370" spans="1:12" ht="66" customHeight="1" x14ac:dyDescent="0.4">
      <c r="A370" s="10"/>
      <c r="B370" s="5"/>
      <c r="C370" s="19" t="s">
        <v>165</v>
      </c>
      <c r="D370" s="77" t="s">
        <v>76</v>
      </c>
      <c r="E370" s="77"/>
      <c r="F370" s="50"/>
      <c r="G370" s="134">
        <f>G371+G372</f>
        <v>1953.4</v>
      </c>
      <c r="H370" s="134">
        <f>H371+H372</f>
        <v>0</v>
      </c>
      <c r="I370" s="134">
        <f t="shared" si="38"/>
        <v>1953.4</v>
      </c>
      <c r="J370" s="109">
        <f>J371+J372</f>
        <v>1953.4</v>
      </c>
      <c r="K370" s="109">
        <f>K371+K372</f>
        <v>0</v>
      </c>
      <c r="L370" s="109">
        <f t="shared" ref="L370:L433" si="39">J370+K370</f>
        <v>1953.4</v>
      </c>
    </row>
    <row r="371" spans="1:12" ht="110.25" customHeight="1" x14ac:dyDescent="0.4">
      <c r="A371" s="10"/>
      <c r="B371" s="5"/>
      <c r="C371" s="28" t="s">
        <v>38</v>
      </c>
      <c r="D371" s="77" t="s">
        <v>76</v>
      </c>
      <c r="E371" s="77">
        <v>100</v>
      </c>
      <c r="F371" s="50">
        <v>4</v>
      </c>
      <c r="G371" s="134">
        <v>1791.4</v>
      </c>
      <c r="H371" s="134"/>
      <c r="I371" s="134">
        <f t="shared" si="38"/>
        <v>1791.4</v>
      </c>
      <c r="J371" s="109">
        <v>1791.4</v>
      </c>
      <c r="K371" s="109"/>
      <c r="L371" s="109">
        <f t="shared" si="39"/>
        <v>1791.4</v>
      </c>
    </row>
    <row r="372" spans="1:12" ht="48" customHeight="1" x14ac:dyDescent="0.4">
      <c r="A372" s="10"/>
      <c r="B372" s="5"/>
      <c r="C372" s="28" t="s">
        <v>9</v>
      </c>
      <c r="D372" s="77" t="s">
        <v>76</v>
      </c>
      <c r="E372" s="77">
        <v>200</v>
      </c>
      <c r="F372" s="50">
        <v>4</v>
      </c>
      <c r="G372" s="134">
        <v>162</v>
      </c>
      <c r="H372" s="134"/>
      <c r="I372" s="134">
        <f t="shared" si="38"/>
        <v>162</v>
      </c>
      <c r="J372" s="109">
        <v>162</v>
      </c>
      <c r="K372" s="109"/>
      <c r="L372" s="109">
        <f t="shared" si="39"/>
        <v>162</v>
      </c>
    </row>
    <row r="373" spans="1:12" s="59" customFormat="1" ht="216.6" customHeight="1" x14ac:dyDescent="0.4">
      <c r="A373" s="60"/>
      <c r="B373" s="5"/>
      <c r="C373" s="49" t="s">
        <v>80</v>
      </c>
      <c r="D373" s="77" t="s">
        <v>171</v>
      </c>
      <c r="E373" s="77"/>
      <c r="F373" s="50"/>
      <c r="G373" s="134">
        <f>G374+G375</f>
        <v>1314.6000000000001</v>
      </c>
      <c r="H373" s="134">
        <f>H374+H375</f>
        <v>0</v>
      </c>
      <c r="I373" s="134">
        <f t="shared" si="38"/>
        <v>1314.6000000000001</v>
      </c>
      <c r="J373" s="109">
        <f>J374+J375</f>
        <v>1314.6000000000001</v>
      </c>
      <c r="K373" s="109">
        <f>K374+K375</f>
        <v>0</v>
      </c>
      <c r="L373" s="109">
        <f t="shared" si="39"/>
        <v>1314.6000000000001</v>
      </c>
    </row>
    <row r="374" spans="1:12" s="59" customFormat="1" ht="93" customHeight="1" x14ac:dyDescent="0.4">
      <c r="A374" s="60"/>
      <c r="B374" s="5"/>
      <c r="C374" s="49" t="s">
        <v>38</v>
      </c>
      <c r="D374" s="77" t="s">
        <v>171</v>
      </c>
      <c r="E374" s="77">
        <v>100</v>
      </c>
      <c r="F374" s="50"/>
      <c r="G374" s="134">
        <v>1146.2</v>
      </c>
      <c r="H374" s="134"/>
      <c r="I374" s="134">
        <f t="shared" si="38"/>
        <v>1146.2</v>
      </c>
      <c r="J374" s="109">
        <v>1146.2</v>
      </c>
      <c r="K374" s="109"/>
      <c r="L374" s="109">
        <f t="shared" si="39"/>
        <v>1146.2</v>
      </c>
    </row>
    <row r="375" spans="1:12" s="59" customFormat="1" ht="42" x14ac:dyDescent="0.4">
      <c r="A375" s="60"/>
      <c r="B375" s="5"/>
      <c r="C375" s="49" t="s">
        <v>9</v>
      </c>
      <c r="D375" s="77" t="s">
        <v>171</v>
      </c>
      <c r="E375" s="77">
        <v>200</v>
      </c>
      <c r="F375" s="50"/>
      <c r="G375" s="134">
        <v>168.4</v>
      </c>
      <c r="H375" s="134"/>
      <c r="I375" s="134">
        <f t="shared" si="38"/>
        <v>168.4</v>
      </c>
      <c r="J375" s="109">
        <v>168.4</v>
      </c>
      <c r="K375" s="109"/>
      <c r="L375" s="109">
        <f t="shared" si="39"/>
        <v>168.4</v>
      </c>
    </row>
    <row r="376" spans="1:12" s="59" customFormat="1" ht="57.6" x14ac:dyDescent="0.4">
      <c r="A376" s="60"/>
      <c r="B376" s="5"/>
      <c r="C376" s="44" t="s">
        <v>170</v>
      </c>
      <c r="D376" s="77" t="s">
        <v>172</v>
      </c>
      <c r="E376" s="77"/>
      <c r="F376" s="50"/>
      <c r="G376" s="134">
        <f>G377+G378</f>
        <v>979.90000000000009</v>
      </c>
      <c r="H376" s="134">
        <f>H377+H378</f>
        <v>0</v>
      </c>
      <c r="I376" s="134">
        <f t="shared" si="38"/>
        <v>979.90000000000009</v>
      </c>
      <c r="J376" s="109">
        <f>J377+J378</f>
        <v>979.90000000000009</v>
      </c>
      <c r="K376" s="109">
        <f>K377+K378</f>
        <v>0</v>
      </c>
      <c r="L376" s="109">
        <f t="shared" si="39"/>
        <v>979.90000000000009</v>
      </c>
    </row>
    <row r="377" spans="1:12" s="59" customFormat="1" ht="84" x14ac:dyDescent="0.4">
      <c r="A377" s="60"/>
      <c r="B377" s="5"/>
      <c r="C377" s="49" t="s">
        <v>38</v>
      </c>
      <c r="D377" s="77" t="s">
        <v>172</v>
      </c>
      <c r="E377" s="77">
        <v>100</v>
      </c>
      <c r="F377" s="50"/>
      <c r="G377" s="134">
        <v>895.7</v>
      </c>
      <c r="H377" s="134"/>
      <c r="I377" s="134">
        <f t="shared" si="38"/>
        <v>895.7</v>
      </c>
      <c r="J377" s="109">
        <v>895.7</v>
      </c>
      <c r="K377" s="109"/>
      <c r="L377" s="109">
        <f t="shared" si="39"/>
        <v>895.7</v>
      </c>
    </row>
    <row r="378" spans="1:12" s="59" customFormat="1" ht="42" x14ac:dyDescent="0.4">
      <c r="A378" s="60"/>
      <c r="B378" s="5"/>
      <c r="C378" s="49" t="s">
        <v>9</v>
      </c>
      <c r="D378" s="77" t="s">
        <v>172</v>
      </c>
      <c r="E378" s="77">
        <v>200</v>
      </c>
      <c r="F378" s="50"/>
      <c r="G378" s="134">
        <v>84.2</v>
      </c>
      <c r="H378" s="134"/>
      <c r="I378" s="134">
        <f t="shared" si="38"/>
        <v>84.2</v>
      </c>
      <c r="J378" s="109">
        <v>84.2</v>
      </c>
      <c r="K378" s="109"/>
      <c r="L378" s="109">
        <f t="shared" si="39"/>
        <v>84.2</v>
      </c>
    </row>
    <row r="379" spans="1:12" s="59" customFormat="1" ht="63" x14ac:dyDescent="0.4">
      <c r="A379" s="60"/>
      <c r="B379" s="5"/>
      <c r="C379" s="49" t="s">
        <v>77</v>
      </c>
      <c r="D379" s="77" t="s">
        <v>173</v>
      </c>
      <c r="E379" s="77"/>
      <c r="F379" s="50"/>
      <c r="G379" s="134">
        <f>G380+G381</f>
        <v>5138.5</v>
      </c>
      <c r="H379" s="134">
        <f>H380+H381</f>
        <v>0</v>
      </c>
      <c r="I379" s="134">
        <f t="shared" si="38"/>
        <v>5138.5</v>
      </c>
      <c r="J379" s="109">
        <f>J380+J381</f>
        <v>5138.5</v>
      </c>
      <c r="K379" s="109">
        <f>K380+K381</f>
        <v>0</v>
      </c>
      <c r="L379" s="109">
        <f t="shared" si="39"/>
        <v>5138.5</v>
      </c>
    </row>
    <row r="380" spans="1:12" s="59" customFormat="1" ht="84" x14ac:dyDescent="0.4">
      <c r="A380" s="60"/>
      <c r="B380" s="5"/>
      <c r="C380" s="49" t="s">
        <v>38</v>
      </c>
      <c r="D380" s="77" t="s">
        <v>173</v>
      </c>
      <c r="E380" s="77">
        <v>100</v>
      </c>
      <c r="F380" s="50"/>
      <c r="G380" s="134">
        <v>4717.5</v>
      </c>
      <c r="H380" s="134"/>
      <c r="I380" s="134">
        <f t="shared" si="38"/>
        <v>4717.5</v>
      </c>
      <c r="J380" s="109">
        <v>4717.5</v>
      </c>
      <c r="K380" s="109"/>
      <c r="L380" s="109">
        <f t="shared" si="39"/>
        <v>4717.5</v>
      </c>
    </row>
    <row r="381" spans="1:12" s="59" customFormat="1" ht="42" x14ac:dyDescent="0.4">
      <c r="A381" s="60"/>
      <c r="B381" s="5"/>
      <c r="C381" s="49" t="s">
        <v>9</v>
      </c>
      <c r="D381" s="77" t="s">
        <v>173</v>
      </c>
      <c r="E381" s="77">
        <v>200</v>
      </c>
      <c r="F381" s="50"/>
      <c r="G381" s="134">
        <v>421</v>
      </c>
      <c r="H381" s="134"/>
      <c r="I381" s="134">
        <f t="shared" si="38"/>
        <v>421</v>
      </c>
      <c r="J381" s="109">
        <v>421</v>
      </c>
      <c r="K381" s="109"/>
      <c r="L381" s="109">
        <f t="shared" si="39"/>
        <v>421</v>
      </c>
    </row>
    <row r="382" spans="1:12" s="59" customFormat="1" ht="63" x14ac:dyDescent="0.4">
      <c r="A382" s="60"/>
      <c r="B382" s="5"/>
      <c r="C382" s="49" t="s">
        <v>152</v>
      </c>
      <c r="D382" s="77" t="s">
        <v>174</v>
      </c>
      <c r="E382" s="77"/>
      <c r="F382" s="50"/>
      <c r="G382" s="134">
        <f>G383+G384</f>
        <v>4015.7999999999997</v>
      </c>
      <c r="H382" s="134">
        <f>H383+H384</f>
        <v>0</v>
      </c>
      <c r="I382" s="134">
        <f t="shared" si="38"/>
        <v>4015.7999999999997</v>
      </c>
      <c r="J382" s="109">
        <f>J383+J384</f>
        <v>4015.7999999999997</v>
      </c>
      <c r="K382" s="109">
        <f>K383+K384</f>
        <v>0</v>
      </c>
      <c r="L382" s="109">
        <f t="shared" si="39"/>
        <v>4015.7999999999997</v>
      </c>
    </row>
    <row r="383" spans="1:12" s="59" customFormat="1" ht="84" x14ac:dyDescent="0.4">
      <c r="A383" s="60"/>
      <c r="B383" s="5"/>
      <c r="C383" s="49" t="s">
        <v>38</v>
      </c>
      <c r="D383" s="77" t="s">
        <v>174</v>
      </c>
      <c r="E383" s="77">
        <v>100</v>
      </c>
      <c r="F383" s="50"/>
      <c r="G383" s="134">
        <v>3763.2</v>
      </c>
      <c r="H383" s="134"/>
      <c r="I383" s="134">
        <f t="shared" si="38"/>
        <v>3763.2</v>
      </c>
      <c r="J383" s="109">
        <v>3763.2</v>
      </c>
      <c r="K383" s="109"/>
      <c r="L383" s="109">
        <f t="shared" si="39"/>
        <v>3763.2</v>
      </c>
    </row>
    <row r="384" spans="1:12" s="59" customFormat="1" ht="42" x14ac:dyDescent="0.4">
      <c r="A384" s="60"/>
      <c r="B384" s="5"/>
      <c r="C384" s="49" t="s">
        <v>9</v>
      </c>
      <c r="D384" s="77" t="s">
        <v>174</v>
      </c>
      <c r="E384" s="77">
        <v>200</v>
      </c>
      <c r="F384" s="50"/>
      <c r="G384" s="134">
        <v>252.6</v>
      </c>
      <c r="H384" s="134"/>
      <c r="I384" s="134">
        <f t="shared" si="38"/>
        <v>252.6</v>
      </c>
      <c r="J384" s="109">
        <v>252.6</v>
      </c>
      <c r="K384" s="109"/>
      <c r="L384" s="109">
        <f t="shared" si="39"/>
        <v>252.6</v>
      </c>
    </row>
    <row r="385" spans="1:12" s="59" customFormat="1" ht="189" x14ac:dyDescent="0.4">
      <c r="A385" s="60"/>
      <c r="B385" s="5"/>
      <c r="C385" s="49" t="s">
        <v>444</v>
      </c>
      <c r="D385" s="120" t="s">
        <v>425</v>
      </c>
      <c r="E385" s="120"/>
      <c r="F385" s="50"/>
      <c r="G385" s="134">
        <f>G386+G387</f>
        <v>979.7</v>
      </c>
      <c r="H385" s="134">
        <f>H386+H387</f>
        <v>0</v>
      </c>
      <c r="I385" s="134">
        <f t="shared" si="38"/>
        <v>979.7</v>
      </c>
      <c r="J385" s="109">
        <f>J386+J387</f>
        <v>979.7</v>
      </c>
      <c r="K385" s="109">
        <f>K386+K387</f>
        <v>0</v>
      </c>
      <c r="L385" s="109">
        <f t="shared" si="39"/>
        <v>979.7</v>
      </c>
    </row>
    <row r="386" spans="1:12" s="59" customFormat="1" ht="84" x14ac:dyDescent="0.4">
      <c r="A386" s="60"/>
      <c r="B386" s="5"/>
      <c r="C386" s="49" t="s">
        <v>38</v>
      </c>
      <c r="D386" s="120" t="s">
        <v>425</v>
      </c>
      <c r="E386" s="120">
        <v>100</v>
      </c>
      <c r="F386" s="50"/>
      <c r="G386" s="134">
        <v>895.5</v>
      </c>
      <c r="H386" s="134"/>
      <c r="I386" s="134">
        <f t="shared" si="38"/>
        <v>895.5</v>
      </c>
      <c r="J386" s="109">
        <v>895.5</v>
      </c>
      <c r="K386" s="109"/>
      <c r="L386" s="109">
        <f t="shared" si="39"/>
        <v>895.5</v>
      </c>
    </row>
    <row r="387" spans="1:12" s="59" customFormat="1" ht="42" x14ac:dyDescent="0.4">
      <c r="A387" s="60"/>
      <c r="B387" s="5"/>
      <c r="C387" s="49" t="s">
        <v>9</v>
      </c>
      <c r="D387" s="120" t="s">
        <v>425</v>
      </c>
      <c r="E387" s="120">
        <v>200</v>
      </c>
      <c r="F387" s="50"/>
      <c r="G387" s="134">
        <v>84.2</v>
      </c>
      <c r="H387" s="134"/>
      <c r="I387" s="134">
        <f t="shared" si="38"/>
        <v>84.2</v>
      </c>
      <c r="J387" s="109">
        <v>84.2</v>
      </c>
      <c r="K387" s="109"/>
      <c r="L387" s="109">
        <f t="shared" si="39"/>
        <v>84.2</v>
      </c>
    </row>
    <row r="388" spans="1:12" ht="33" customHeight="1" x14ac:dyDescent="0.4">
      <c r="A388" s="10"/>
      <c r="B388" s="5"/>
      <c r="C388" s="49" t="s">
        <v>81</v>
      </c>
      <c r="D388" s="77" t="s">
        <v>82</v>
      </c>
      <c r="E388" s="77"/>
      <c r="F388" s="50"/>
      <c r="G388" s="134">
        <f>G389</f>
        <v>72664.000000000015</v>
      </c>
      <c r="H388" s="134">
        <f>H389</f>
        <v>0</v>
      </c>
      <c r="I388" s="134">
        <f t="shared" si="38"/>
        <v>72664.000000000015</v>
      </c>
      <c r="J388" s="109">
        <f>J389</f>
        <v>72980.3</v>
      </c>
      <c r="K388" s="109">
        <f>K389</f>
        <v>0</v>
      </c>
      <c r="L388" s="109">
        <f t="shared" si="39"/>
        <v>72980.3</v>
      </c>
    </row>
    <row r="389" spans="1:12" ht="42" x14ac:dyDescent="0.4">
      <c r="A389" s="10"/>
      <c r="B389" s="5"/>
      <c r="C389" s="28" t="s">
        <v>34</v>
      </c>
      <c r="D389" s="77" t="s">
        <v>83</v>
      </c>
      <c r="E389" s="77"/>
      <c r="F389" s="50"/>
      <c r="G389" s="134">
        <f>G390+G391+G392</f>
        <v>72664.000000000015</v>
      </c>
      <c r="H389" s="134">
        <f>H390+H391+H392</f>
        <v>0</v>
      </c>
      <c r="I389" s="134">
        <f t="shared" si="38"/>
        <v>72664.000000000015</v>
      </c>
      <c r="J389" s="109">
        <f>J390+J391+J392</f>
        <v>72980.3</v>
      </c>
      <c r="K389" s="109">
        <f>K390+K391+K392</f>
        <v>0</v>
      </c>
      <c r="L389" s="109">
        <f t="shared" si="39"/>
        <v>72980.3</v>
      </c>
    </row>
    <row r="390" spans="1:12" ht="117.75" customHeight="1" x14ac:dyDescent="0.4">
      <c r="A390" s="10"/>
      <c r="B390" s="5"/>
      <c r="C390" s="28" t="s">
        <v>38</v>
      </c>
      <c r="D390" s="77" t="s">
        <v>83</v>
      </c>
      <c r="E390" s="77">
        <v>100</v>
      </c>
      <c r="F390" s="50">
        <v>13</v>
      </c>
      <c r="G390" s="134">
        <v>50079.8</v>
      </c>
      <c r="H390" s="134"/>
      <c r="I390" s="134">
        <f t="shared" si="38"/>
        <v>50079.8</v>
      </c>
      <c r="J390" s="109">
        <v>50079.8</v>
      </c>
      <c r="K390" s="109"/>
      <c r="L390" s="109">
        <f t="shared" si="39"/>
        <v>50079.8</v>
      </c>
    </row>
    <row r="391" spans="1:12" ht="47.25" customHeight="1" x14ac:dyDescent="0.4">
      <c r="A391" s="10"/>
      <c r="B391" s="5"/>
      <c r="C391" s="28" t="s">
        <v>9</v>
      </c>
      <c r="D391" s="77" t="s">
        <v>83</v>
      </c>
      <c r="E391" s="77">
        <v>200</v>
      </c>
      <c r="F391" s="50">
        <v>13</v>
      </c>
      <c r="G391" s="134">
        <v>22078.9</v>
      </c>
      <c r="H391" s="134"/>
      <c r="I391" s="134">
        <f t="shared" si="38"/>
        <v>22078.9</v>
      </c>
      <c r="J391" s="109">
        <v>22421.200000000001</v>
      </c>
      <c r="K391" s="109"/>
      <c r="L391" s="109">
        <f t="shared" si="39"/>
        <v>22421.200000000001</v>
      </c>
    </row>
    <row r="392" spans="1:12" ht="28.5" customHeight="1" x14ac:dyDescent="0.4">
      <c r="A392" s="10"/>
      <c r="B392" s="5"/>
      <c r="C392" s="28" t="s">
        <v>11</v>
      </c>
      <c r="D392" s="77" t="s">
        <v>83</v>
      </c>
      <c r="E392" s="77">
        <v>800</v>
      </c>
      <c r="F392" s="50">
        <v>13</v>
      </c>
      <c r="G392" s="134">
        <v>505.3</v>
      </c>
      <c r="H392" s="134"/>
      <c r="I392" s="134">
        <f t="shared" si="38"/>
        <v>505.3</v>
      </c>
      <c r="J392" s="109">
        <v>479.3</v>
      </c>
      <c r="K392" s="109"/>
      <c r="L392" s="109">
        <f t="shared" si="39"/>
        <v>479.3</v>
      </c>
    </row>
    <row r="393" spans="1:12" ht="21" x14ac:dyDescent="0.4">
      <c r="A393" s="10"/>
      <c r="B393" s="5"/>
      <c r="C393" s="49" t="s">
        <v>84</v>
      </c>
      <c r="D393" s="77" t="s">
        <v>85</v>
      </c>
      <c r="E393" s="77"/>
      <c r="F393" s="50"/>
      <c r="G393" s="134">
        <f t="shared" ref="G393:K394" si="40">G394</f>
        <v>500</v>
      </c>
      <c r="H393" s="134">
        <f t="shared" si="40"/>
        <v>0</v>
      </c>
      <c r="I393" s="134">
        <f t="shared" si="38"/>
        <v>500</v>
      </c>
      <c r="J393" s="109">
        <f t="shared" si="40"/>
        <v>500</v>
      </c>
      <c r="K393" s="109">
        <f t="shared" si="40"/>
        <v>0</v>
      </c>
      <c r="L393" s="109">
        <f t="shared" si="39"/>
        <v>500</v>
      </c>
    </row>
    <row r="394" spans="1:12" ht="46.5" customHeight="1" x14ac:dyDescent="0.4">
      <c r="A394" s="10"/>
      <c r="B394" s="5"/>
      <c r="C394" s="28" t="s">
        <v>121</v>
      </c>
      <c r="D394" s="77" t="s">
        <v>86</v>
      </c>
      <c r="E394" s="77"/>
      <c r="F394" s="50"/>
      <c r="G394" s="134">
        <f t="shared" si="40"/>
        <v>500</v>
      </c>
      <c r="H394" s="134">
        <f t="shared" si="40"/>
        <v>0</v>
      </c>
      <c r="I394" s="134">
        <f t="shared" si="38"/>
        <v>500</v>
      </c>
      <c r="J394" s="109">
        <f t="shared" si="40"/>
        <v>500</v>
      </c>
      <c r="K394" s="109">
        <f t="shared" si="40"/>
        <v>0</v>
      </c>
      <c r="L394" s="109">
        <f t="shared" si="39"/>
        <v>500</v>
      </c>
    </row>
    <row r="395" spans="1:12" ht="28.5" customHeight="1" x14ac:dyDescent="0.4">
      <c r="A395" s="10"/>
      <c r="B395" s="5"/>
      <c r="C395" s="28" t="s">
        <v>11</v>
      </c>
      <c r="D395" s="77" t="s">
        <v>86</v>
      </c>
      <c r="E395" s="77">
        <v>800</v>
      </c>
      <c r="F395" s="50">
        <v>11</v>
      </c>
      <c r="G395" s="134">
        <v>500</v>
      </c>
      <c r="H395" s="134"/>
      <c r="I395" s="134">
        <f t="shared" si="38"/>
        <v>500</v>
      </c>
      <c r="J395" s="109">
        <v>500</v>
      </c>
      <c r="K395" s="109"/>
      <c r="L395" s="109">
        <f t="shared" si="39"/>
        <v>500</v>
      </c>
    </row>
    <row r="396" spans="1:12" ht="58.2" customHeight="1" x14ac:dyDescent="0.4">
      <c r="A396" s="10"/>
      <c r="B396" s="5"/>
      <c r="C396" s="49" t="s">
        <v>87</v>
      </c>
      <c r="D396" s="77" t="s">
        <v>88</v>
      </c>
      <c r="E396" s="77"/>
      <c r="F396" s="50"/>
      <c r="G396" s="134">
        <f>G397+G400+G403+G406</f>
        <v>24685.4</v>
      </c>
      <c r="H396" s="134">
        <f>H397+H400+H403+H406</f>
        <v>0</v>
      </c>
      <c r="I396" s="134">
        <f t="shared" si="38"/>
        <v>24685.4</v>
      </c>
      <c r="J396" s="109">
        <f>J397+J400+J403+J406</f>
        <v>24691.9</v>
      </c>
      <c r="K396" s="109">
        <f>K397+K400+K403+K406</f>
        <v>0</v>
      </c>
      <c r="L396" s="109">
        <f t="shared" si="39"/>
        <v>24691.9</v>
      </c>
    </row>
    <row r="397" spans="1:12" ht="74.400000000000006" customHeight="1" x14ac:dyDescent="0.4">
      <c r="A397" s="10"/>
      <c r="B397" s="5"/>
      <c r="C397" s="31" t="s">
        <v>89</v>
      </c>
      <c r="D397" s="79" t="s">
        <v>90</v>
      </c>
      <c r="E397" s="79"/>
      <c r="F397" s="50"/>
      <c r="G397" s="134">
        <f>G398+G399</f>
        <v>12003.6</v>
      </c>
      <c r="H397" s="134">
        <f>H398+H399</f>
        <v>0</v>
      </c>
      <c r="I397" s="134">
        <f t="shared" si="38"/>
        <v>12003.6</v>
      </c>
      <c r="J397" s="109">
        <f>J398+J399</f>
        <v>12007.4</v>
      </c>
      <c r="K397" s="109">
        <f>K398+K399</f>
        <v>0</v>
      </c>
      <c r="L397" s="109">
        <f t="shared" si="39"/>
        <v>12007.4</v>
      </c>
    </row>
    <row r="398" spans="1:12" ht="96.6" customHeight="1" x14ac:dyDescent="0.4">
      <c r="A398" s="10"/>
      <c r="B398" s="20"/>
      <c r="C398" s="28" t="s">
        <v>38</v>
      </c>
      <c r="D398" s="77" t="s">
        <v>90</v>
      </c>
      <c r="E398" s="77">
        <v>100</v>
      </c>
      <c r="F398" s="22">
        <v>13</v>
      </c>
      <c r="G398" s="134">
        <v>11131</v>
      </c>
      <c r="H398" s="134"/>
      <c r="I398" s="134">
        <f t="shared" si="38"/>
        <v>11131</v>
      </c>
      <c r="J398" s="109">
        <v>11131</v>
      </c>
      <c r="K398" s="109"/>
      <c r="L398" s="109">
        <f t="shared" si="39"/>
        <v>11131</v>
      </c>
    </row>
    <row r="399" spans="1:12" ht="56.25" customHeight="1" x14ac:dyDescent="0.4">
      <c r="A399" s="10"/>
      <c r="B399" s="5"/>
      <c r="C399" s="8" t="s">
        <v>9</v>
      </c>
      <c r="D399" s="52" t="s">
        <v>90</v>
      </c>
      <c r="E399" s="52">
        <v>200</v>
      </c>
      <c r="F399" s="50">
        <v>13</v>
      </c>
      <c r="G399" s="134">
        <v>872.6</v>
      </c>
      <c r="H399" s="134"/>
      <c r="I399" s="134">
        <f t="shared" si="38"/>
        <v>872.6</v>
      </c>
      <c r="J399" s="109">
        <v>876.4</v>
      </c>
      <c r="K399" s="109"/>
      <c r="L399" s="109">
        <f t="shared" si="39"/>
        <v>876.4</v>
      </c>
    </row>
    <row r="400" spans="1:12" ht="52.5" customHeight="1" x14ac:dyDescent="0.4">
      <c r="A400" s="10"/>
      <c r="B400" s="5"/>
      <c r="C400" s="28" t="s">
        <v>128</v>
      </c>
      <c r="D400" s="77" t="s">
        <v>90</v>
      </c>
      <c r="E400" s="77"/>
      <c r="F400" s="50"/>
      <c r="G400" s="134">
        <f>G401+G402</f>
        <v>4090</v>
      </c>
      <c r="H400" s="134">
        <f>H401+H402</f>
        <v>0</v>
      </c>
      <c r="I400" s="134">
        <f t="shared" si="38"/>
        <v>4090</v>
      </c>
      <c r="J400" s="109">
        <f>J401+J402</f>
        <v>4090</v>
      </c>
      <c r="K400" s="109">
        <f>K401+K402</f>
        <v>0</v>
      </c>
      <c r="L400" s="109">
        <f t="shared" si="39"/>
        <v>4090</v>
      </c>
    </row>
    <row r="401" spans="1:12" ht="107.25" customHeight="1" x14ac:dyDescent="0.4">
      <c r="A401" s="10"/>
      <c r="B401" s="5"/>
      <c r="C401" s="28" t="s">
        <v>38</v>
      </c>
      <c r="D401" s="77" t="s">
        <v>90</v>
      </c>
      <c r="E401" s="77">
        <v>100</v>
      </c>
      <c r="F401" s="50">
        <v>13</v>
      </c>
      <c r="G401" s="134">
        <v>3967</v>
      </c>
      <c r="H401" s="134"/>
      <c r="I401" s="134">
        <f t="shared" si="38"/>
        <v>3967</v>
      </c>
      <c r="J401" s="109">
        <v>3967</v>
      </c>
      <c r="K401" s="109"/>
      <c r="L401" s="109">
        <f t="shared" si="39"/>
        <v>3967</v>
      </c>
    </row>
    <row r="402" spans="1:12" ht="42" x14ac:dyDescent="0.4">
      <c r="A402" s="10"/>
      <c r="B402" s="5"/>
      <c r="C402" s="28" t="s">
        <v>9</v>
      </c>
      <c r="D402" s="77" t="s">
        <v>90</v>
      </c>
      <c r="E402" s="77">
        <v>200</v>
      </c>
      <c r="F402" s="50">
        <v>13</v>
      </c>
      <c r="G402" s="134">
        <v>123</v>
      </c>
      <c r="H402" s="134"/>
      <c r="I402" s="134">
        <f t="shared" si="38"/>
        <v>123</v>
      </c>
      <c r="J402" s="109">
        <v>123</v>
      </c>
      <c r="K402" s="109"/>
      <c r="L402" s="109">
        <f t="shared" si="39"/>
        <v>123</v>
      </c>
    </row>
    <row r="403" spans="1:12" ht="63" x14ac:dyDescent="0.4">
      <c r="A403" s="10"/>
      <c r="B403" s="5"/>
      <c r="C403" s="28" t="s">
        <v>138</v>
      </c>
      <c r="D403" s="77" t="s">
        <v>90</v>
      </c>
      <c r="E403" s="77"/>
      <c r="F403" s="50"/>
      <c r="G403" s="134">
        <f>G404+G405</f>
        <v>7591.8</v>
      </c>
      <c r="H403" s="134">
        <f>H404+H405</f>
        <v>0</v>
      </c>
      <c r="I403" s="134">
        <f t="shared" si="38"/>
        <v>7591.8</v>
      </c>
      <c r="J403" s="109">
        <f>J404+J405</f>
        <v>7594.5</v>
      </c>
      <c r="K403" s="109">
        <f>K404+K405</f>
        <v>0</v>
      </c>
      <c r="L403" s="109">
        <f t="shared" si="39"/>
        <v>7594.5</v>
      </c>
    </row>
    <row r="404" spans="1:12" ht="116.25" customHeight="1" x14ac:dyDescent="0.4">
      <c r="A404" s="10"/>
      <c r="B404" s="5"/>
      <c r="C404" s="28" t="s">
        <v>38</v>
      </c>
      <c r="D404" s="77" t="s">
        <v>90</v>
      </c>
      <c r="E404" s="77">
        <v>100</v>
      </c>
      <c r="F404" s="50">
        <v>12</v>
      </c>
      <c r="G404" s="134">
        <v>7222</v>
      </c>
      <c r="H404" s="134"/>
      <c r="I404" s="134">
        <f t="shared" si="38"/>
        <v>7222</v>
      </c>
      <c r="J404" s="109">
        <v>7222</v>
      </c>
      <c r="K404" s="109"/>
      <c r="L404" s="109">
        <f t="shared" si="39"/>
        <v>7222</v>
      </c>
    </row>
    <row r="405" spans="1:12" ht="42" x14ac:dyDescent="0.4">
      <c r="A405" s="10"/>
      <c r="B405" s="5"/>
      <c r="C405" s="28" t="s">
        <v>9</v>
      </c>
      <c r="D405" s="77" t="s">
        <v>90</v>
      </c>
      <c r="E405" s="77">
        <v>200</v>
      </c>
      <c r="F405" s="50">
        <v>12</v>
      </c>
      <c r="G405" s="134">
        <v>369.8</v>
      </c>
      <c r="H405" s="134"/>
      <c r="I405" s="134">
        <f t="shared" si="38"/>
        <v>369.8</v>
      </c>
      <c r="J405" s="109">
        <v>372.5</v>
      </c>
      <c r="K405" s="109"/>
      <c r="L405" s="109">
        <f t="shared" si="39"/>
        <v>372.5</v>
      </c>
    </row>
    <row r="406" spans="1:12" ht="91.5" customHeight="1" x14ac:dyDescent="0.4">
      <c r="A406" s="10"/>
      <c r="B406" s="5"/>
      <c r="C406" s="28" t="s">
        <v>91</v>
      </c>
      <c r="D406" s="77" t="s">
        <v>92</v>
      </c>
      <c r="E406" s="77"/>
      <c r="F406" s="50"/>
      <c r="G406" s="134">
        <f>G407</f>
        <v>1000</v>
      </c>
      <c r="H406" s="134">
        <f>H407</f>
        <v>0</v>
      </c>
      <c r="I406" s="134">
        <f t="shared" si="38"/>
        <v>1000</v>
      </c>
      <c r="J406" s="109">
        <f>J407</f>
        <v>1000</v>
      </c>
      <c r="K406" s="109">
        <f>K407</f>
        <v>0</v>
      </c>
      <c r="L406" s="109">
        <f t="shared" si="39"/>
        <v>1000</v>
      </c>
    </row>
    <row r="407" spans="1:12" ht="42" x14ac:dyDescent="0.4">
      <c r="A407" s="10"/>
      <c r="B407" s="5"/>
      <c r="C407" s="28" t="s">
        <v>13</v>
      </c>
      <c r="D407" s="77" t="s">
        <v>92</v>
      </c>
      <c r="E407" s="77">
        <v>600</v>
      </c>
      <c r="F407" s="50">
        <v>3</v>
      </c>
      <c r="G407" s="134">
        <v>1000</v>
      </c>
      <c r="H407" s="134"/>
      <c r="I407" s="134">
        <f t="shared" si="38"/>
        <v>1000</v>
      </c>
      <c r="J407" s="109">
        <v>1000</v>
      </c>
      <c r="K407" s="109"/>
      <c r="L407" s="109">
        <f t="shared" si="39"/>
        <v>1000</v>
      </c>
    </row>
    <row r="408" spans="1:12" ht="21" x14ac:dyDescent="0.4">
      <c r="A408" s="10"/>
      <c r="B408" s="5"/>
      <c r="C408" s="49" t="s">
        <v>93</v>
      </c>
      <c r="D408" s="77" t="s">
        <v>94</v>
      </c>
      <c r="E408" s="77"/>
      <c r="F408" s="50"/>
      <c r="G408" s="134">
        <f>G409</f>
        <v>4124.2</v>
      </c>
      <c r="H408" s="134">
        <f>H409</f>
        <v>0</v>
      </c>
      <c r="I408" s="134">
        <f t="shared" si="38"/>
        <v>4124.2</v>
      </c>
      <c r="J408" s="134">
        <f>J409</f>
        <v>4124.2</v>
      </c>
      <c r="K408" s="134">
        <f>K409</f>
        <v>0</v>
      </c>
      <c r="L408" s="109">
        <f t="shared" si="39"/>
        <v>4124.2</v>
      </c>
    </row>
    <row r="409" spans="1:12" ht="42" x14ac:dyDescent="0.4">
      <c r="A409" s="10"/>
      <c r="B409" s="5"/>
      <c r="C409" s="28" t="s">
        <v>129</v>
      </c>
      <c r="D409" s="77" t="s">
        <v>95</v>
      </c>
      <c r="E409" s="77"/>
      <c r="F409" s="50"/>
      <c r="G409" s="134">
        <f t="shared" ref="G409:K409" si="41">G410</f>
        <v>4124.2</v>
      </c>
      <c r="H409" s="134">
        <f t="shared" si="41"/>
        <v>0</v>
      </c>
      <c r="I409" s="134">
        <f t="shared" si="38"/>
        <v>4124.2</v>
      </c>
      <c r="J409" s="109">
        <f t="shared" si="41"/>
        <v>4124.2</v>
      </c>
      <c r="K409" s="109">
        <f t="shared" si="41"/>
        <v>0</v>
      </c>
      <c r="L409" s="109">
        <f t="shared" si="39"/>
        <v>4124.2</v>
      </c>
    </row>
    <row r="410" spans="1:12" ht="42" x14ac:dyDescent="0.4">
      <c r="A410" s="10"/>
      <c r="B410" s="5"/>
      <c r="C410" s="28" t="s">
        <v>6</v>
      </c>
      <c r="D410" s="77" t="s">
        <v>95</v>
      </c>
      <c r="E410" s="77">
        <v>600</v>
      </c>
      <c r="F410" s="50">
        <v>9</v>
      </c>
      <c r="G410" s="134">
        <v>4124.2</v>
      </c>
      <c r="H410" s="134"/>
      <c r="I410" s="134">
        <f t="shared" si="38"/>
        <v>4124.2</v>
      </c>
      <c r="J410" s="109">
        <v>4124.2</v>
      </c>
      <c r="K410" s="109"/>
      <c r="L410" s="109">
        <f t="shared" si="39"/>
        <v>4124.2</v>
      </c>
    </row>
    <row r="411" spans="1:12" ht="61.2" x14ac:dyDescent="0.4">
      <c r="A411" s="10"/>
      <c r="B411" s="69">
        <v>22</v>
      </c>
      <c r="C411" s="7" t="s">
        <v>96</v>
      </c>
      <c r="D411" s="51" t="s">
        <v>97</v>
      </c>
      <c r="E411" s="51"/>
      <c r="F411" s="13"/>
      <c r="G411" s="135">
        <f t="shared" ref="G411:K411" si="42">G412</f>
        <v>20090</v>
      </c>
      <c r="H411" s="135">
        <f t="shared" si="42"/>
        <v>0</v>
      </c>
      <c r="I411" s="135">
        <f t="shared" si="38"/>
        <v>20090</v>
      </c>
      <c r="J411" s="108">
        <f t="shared" si="42"/>
        <v>20196</v>
      </c>
      <c r="K411" s="108">
        <f t="shared" si="42"/>
        <v>0</v>
      </c>
      <c r="L411" s="108">
        <f t="shared" si="39"/>
        <v>20196</v>
      </c>
    </row>
    <row r="412" spans="1:12" ht="21" x14ac:dyDescent="0.4">
      <c r="A412" s="10"/>
      <c r="B412" s="5"/>
      <c r="C412" s="28" t="s">
        <v>98</v>
      </c>
      <c r="D412" s="77" t="s">
        <v>99</v>
      </c>
      <c r="E412" s="77"/>
      <c r="F412" s="50"/>
      <c r="G412" s="134">
        <f>G413+G416</f>
        <v>20090</v>
      </c>
      <c r="H412" s="134">
        <f>H413+H416</f>
        <v>0</v>
      </c>
      <c r="I412" s="134">
        <f t="shared" si="38"/>
        <v>20090</v>
      </c>
      <c r="J412" s="109">
        <f>J413+J416</f>
        <v>20196</v>
      </c>
      <c r="K412" s="109">
        <f>K413+K416</f>
        <v>0</v>
      </c>
      <c r="L412" s="109">
        <f t="shared" si="39"/>
        <v>20196</v>
      </c>
    </row>
    <row r="413" spans="1:12" ht="21" x14ac:dyDescent="0.4">
      <c r="A413" s="10"/>
      <c r="B413" s="5"/>
      <c r="C413" s="28" t="s">
        <v>100</v>
      </c>
      <c r="D413" s="77" t="s">
        <v>101</v>
      </c>
      <c r="E413" s="77"/>
      <c r="F413" s="50"/>
      <c r="G413" s="134">
        <f>G414+G415</f>
        <v>18465</v>
      </c>
      <c r="H413" s="134">
        <f>H414+H415</f>
        <v>0</v>
      </c>
      <c r="I413" s="134">
        <f t="shared" si="38"/>
        <v>18465</v>
      </c>
      <c r="J413" s="109">
        <f>J414+J415</f>
        <v>18473</v>
      </c>
      <c r="K413" s="109">
        <f>K414+K415</f>
        <v>0</v>
      </c>
      <c r="L413" s="109">
        <f t="shared" si="39"/>
        <v>18473</v>
      </c>
    </row>
    <row r="414" spans="1:12" ht="117" customHeight="1" x14ac:dyDescent="0.4">
      <c r="A414" s="10"/>
      <c r="B414" s="5"/>
      <c r="C414" s="28" t="s">
        <v>38</v>
      </c>
      <c r="D414" s="77" t="s">
        <v>101</v>
      </c>
      <c r="E414" s="77">
        <v>100</v>
      </c>
      <c r="F414" s="50">
        <v>6</v>
      </c>
      <c r="G414" s="134">
        <v>17224</v>
      </c>
      <c r="H414" s="134"/>
      <c r="I414" s="134">
        <f t="shared" si="38"/>
        <v>17224</v>
      </c>
      <c r="J414" s="109">
        <v>17227</v>
      </c>
      <c r="K414" s="109"/>
      <c r="L414" s="109">
        <f t="shared" si="39"/>
        <v>17227</v>
      </c>
    </row>
    <row r="415" spans="1:12" ht="42" x14ac:dyDescent="0.4">
      <c r="A415" s="10"/>
      <c r="B415" s="5"/>
      <c r="C415" s="28" t="s">
        <v>9</v>
      </c>
      <c r="D415" s="77" t="s">
        <v>101</v>
      </c>
      <c r="E415" s="77">
        <v>200</v>
      </c>
      <c r="F415" s="50">
        <v>6</v>
      </c>
      <c r="G415" s="134">
        <v>1241</v>
      </c>
      <c r="H415" s="134"/>
      <c r="I415" s="134">
        <f t="shared" si="38"/>
        <v>1241</v>
      </c>
      <c r="J415" s="109">
        <v>1246</v>
      </c>
      <c r="K415" s="109"/>
      <c r="L415" s="109">
        <f t="shared" si="39"/>
        <v>1246</v>
      </c>
    </row>
    <row r="416" spans="1:12" s="59" customFormat="1" ht="21" x14ac:dyDescent="0.4">
      <c r="A416" s="60"/>
      <c r="B416" s="5"/>
      <c r="C416" s="44" t="s">
        <v>24</v>
      </c>
      <c r="D416" s="45" t="s">
        <v>191</v>
      </c>
      <c r="E416" s="45"/>
      <c r="F416" s="50"/>
      <c r="G416" s="134">
        <f t="shared" ref="G416:K419" si="43">G417</f>
        <v>1625</v>
      </c>
      <c r="H416" s="134">
        <f t="shared" si="43"/>
        <v>0</v>
      </c>
      <c r="I416" s="134">
        <f t="shared" si="38"/>
        <v>1625</v>
      </c>
      <c r="J416" s="109">
        <f t="shared" si="43"/>
        <v>1723</v>
      </c>
      <c r="K416" s="109">
        <f t="shared" si="43"/>
        <v>0</v>
      </c>
      <c r="L416" s="109">
        <f t="shared" si="39"/>
        <v>1723</v>
      </c>
    </row>
    <row r="417" spans="1:12" s="59" customFormat="1" ht="38.4" x14ac:dyDescent="0.4">
      <c r="A417" s="60"/>
      <c r="B417" s="5"/>
      <c r="C417" s="56" t="s">
        <v>9</v>
      </c>
      <c r="D417" s="45" t="s">
        <v>191</v>
      </c>
      <c r="E417" s="45" t="s">
        <v>154</v>
      </c>
      <c r="F417" s="50"/>
      <c r="G417" s="134">
        <v>1625</v>
      </c>
      <c r="H417" s="134"/>
      <c r="I417" s="134">
        <f t="shared" si="38"/>
        <v>1625</v>
      </c>
      <c r="J417" s="109">
        <v>1723</v>
      </c>
      <c r="K417" s="109"/>
      <c r="L417" s="109">
        <f t="shared" si="39"/>
        <v>1723</v>
      </c>
    </row>
    <row r="418" spans="1:12" ht="28.5" customHeight="1" x14ac:dyDescent="0.4">
      <c r="A418" s="10"/>
      <c r="B418" s="69">
        <v>23</v>
      </c>
      <c r="C418" s="7" t="s">
        <v>102</v>
      </c>
      <c r="D418" s="51" t="s">
        <v>103</v>
      </c>
      <c r="E418" s="51"/>
      <c r="F418" s="7"/>
      <c r="G418" s="135">
        <f t="shared" si="43"/>
        <v>18669.400000000001</v>
      </c>
      <c r="H418" s="135">
        <f t="shared" si="43"/>
        <v>0</v>
      </c>
      <c r="I418" s="135">
        <f t="shared" si="38"/>
        <v>18669.400000000001</v>
      </c>
      <c r="J418" s="108">
        <f t="shared" si="43"/>
        <v>18501.7</v>
      </c>
      <c r="K418" s="108">
        <f t="shared" si="43"/>
        <v>0</v>
      </c>
      <c r="L418" s="108">
        <f t="shared" si="39"/>
        <v>18501.7</v>
      </c>
    </row>
    <row r="419" spans="1:12" ht="30" customHeight="1" x14ac:dyDescent="0.4">
      <c r="A419" s="10"/>
      <c r="B419" s="5"/>
      <c r="C419" s="28" t="s">
        <v>122</v>
      </c>
      <c r="D419" s="77" t="s">
        <v>123</v>
      </c>
      <c r="E419" s="77"/>
      <c r="F419" s="49"/>
      <c r="G419" s="134">
        <f t="shared" si="43"/>
        <v>18669.400000000001</v>
      </c>
      <c r="H419" s="134">
        <f t="shared" si="43"/>
        <v>0</v>
      </c>
      <c r="I419" s="134">
        <f t="shared" si="38"/>
        <v>18669.400000000001</v>
      </c>
      <c r="J419" s="109">
        <f t="shared" si="43"/>
        <v>18501.7</v>
      </c>
      <c r="K419" s="109">
        <f t="shared" si="43"/>
        <v>0</v>
      </c>
      <c r="L419" s="109">
        <f t="shared" si="39"/>
        <v>18501.7</v>
      </c>
    </row>
    <row r="420" spans="1:12" ht="21" x14ac:dyDescent="0.4">
      <c r="A420" s="10"/>
      <c r="B420" s="5"/>
      <c r="C420" s="28" t="s">
        <v>124</v>
      </c>
      <c r="D420" s="77" t="s">
        <v>123</v>
      </c>
      <c r="E420" s="77">
        <v>700</v>
      </c>
      <c r="F420" s="49"/>
      <c r="G420" s="134">
        <v>18669.400000000001</v>
      </c>
      <c r="H420" s="134"/>
      <c r="I420" s="134">
        <f t="shared" si="38"/>
        <v>18669.400000000001</v>
      </c>
      <c r="J420" s="109">
        <v>18501.7</v>
      </c>
      <c r="K420" s="109"/>
      <c r="L420" s="109">
        <f t="shared" si="39"/>
        <v>18501.7</v>
      </c>
    </row>
    <row r="421" spans="1:12" ht="40.799999999999997" x14ac:dyDescent="0.4">
      <c r="A421" s="10"/>
      <c r="B421" s="69">
        <v>24</v>
      </c>
      <c r="C421" s="7" t="s">
        <v>144</v>
      </c>
      <c r="D421" s="51" t="s">
        <v>104</v>
      </c>
      <c r="E421" s="51"/>
      <c r="F421" s="13"/>
      <c r="G421" s="135">
        <f>G422+G425</f>
        <v>6663.7999999999993</v>
      </c>
      <c r="H421" s="135">
        <f>H422+H425</f>
        <v>0</v>
      </c>
      <c r="I421" s="135">
        <f t="shared" si="38"/>
        <v>6663.7999999999993</v>
      </c>
      <c r="J421" s="135">
        <f>J422+J425</f>
        <v>6663.7999999999993</v>
      </c>
      <c r="K421" s="135">
        <f>K422+K425</f>
        <v>0</v>
      </c>
      <c r="L421" s="108">
        <f t="shared" si="39"/>
        <v>6663.7999999999993</v>
      </c>
    </row>
    <row r="422" spans="1:12" ht="21" x14ac:dyDescent="0.4">
      <c r="A422" s="10"/>
      <c r="B422" s="5"/>
      <c r="C422" s="49" t="s">
        <v>105</v>
      </c>
      <c r="D422" s="77" t="s">
        <v>106</v>
      </c>
      <c r="E422" s="77"/>
      <c r="F422" s="50"/>
      <c r="G422" s="134">
        <f t="shared" ref="G422:K423" si="44">G423</f>
        <v>2033.6</v>
      </c>
      <c r="H422" s="134">
        <f t="shared" si="44"/>
        <v>0</v>
      </c>
      <c r="I422" s="134">
        <f t="shared" si="38"/>
        <v>2033.6</v>
      </c>
      <c r="J422" s="109">
        <f t="shared" si="44"/>
        <v>2033.6</v>
      </c>
      <c r="K422" s="109">
        <f t="shared" si="44"/>
        <v>0</v>
      </c>
      <c r="L422" s="109">
        <f t="shared" si="39"/>
        <v>2033.6</v>
      </c>
    </row>
    <row r="423" spans="1:12" ht="21" x14ac:dyDescent="0.4">
      <c r="A423" s="10"/>
      <c r="B423" s="5"/>
      <c r="C423" s="28" t="s">
        <v>42</v>
      </c>
      <c r="D423" s="77" t="s">
        <v>107</v>
      </c>
      <c r="E423" s="77"/>
      <c r="F423" s="50"/>
      <c r="G423" s="134">
        <f t="shared" si="44"/>
        <v>2033.6</v>
      </c>
      <c r="H423" s="134">
        <f t="shared" si="44"/>
        <v>0</v>
      </c>
      <c r="I423" s="134">
        <f t="shared" si="38"/>
        <v>2033.6</v>
      </c>
      <c r="J423" s="109">
        <f t="shared" si="44"/>
        <v>2033.6</v>
      </c>
      <c r="K423" s="109">
        <f t="shared" si="44"/>
        <v>0</v>
      </c>
      <c r="L423" s="109">
        <f t="shared" si="39"/>
        <v>2033.6</v>
      </c>
    </row>
    <row r="424" spans="1:12" ht="117" customHeight="1" x14ac:dyDescent="0.4">
      <c r="A424" s="10"/>
      <c r="B424" s="5"/>
      <c r="C424" s="28" t="s">
        <v>38</v>
      </c>
      <c r="D424" s="77" t="s">
        <v>107</v>
      </c>
      <c r="E424" s="77">
        <v>100</v>
      </c>
      <c r="F424" s="50">
        <v>6</v>
      </c>
      <c r="G424" s="134">
        <v>2033.6</v>
      </c>
      <c r="H424" s="134"/>
      <c r="I424" s="134">
        <f t="shared" si="38"/>
        <v>2033.6</v>
      </c>
      <c r="J424" s="109">
        <v>2033.6</v>
      </c>
      <c r="K424" s="109"/>
      <c r="L424" s="109">
        <f t="shared" si="39"/>
        <v>2033.6</v>
      </c>
    </row>
    <row r="425" spans="1:12" ht="21" x14ac:dyDescent="0.4">
      <c r="A425" s="10"/>
      <c r="B425" s="5"/>
      <c r="C425" s="49" t="s">
        <v>108</v>
      </c>
      <c r="D425" s="77" t="s">
        <v>109</v>
      </c>
      <c r="E425" s="77"/>
      <c r="F425" s="50"/>
      <c r="G425" s="134">
        <f>G426</f>
        <v>4630.2</v>
      </c>
      <c r="H425" s="134">
        <f>H426</f>
        <v>0</v>
      </c>
      <c r="I425" s="134">
        <f t="shared" si="38"/>
        <v>4630.2</v>
      </c>
      <c r="J425" s="109">
        <f>J426</f>
        <v>4630.2</v>
      </c>
      <c r="K425" s="109">
        <f>K426</f>
        <v>0</v>
      </c>
      <c r="L425" s="109">
        <f t="shared" si="39"/>
        <v>4630.2</v>
      </c>
    </row>
    <row r="426" spans="1:12" ht="21" x14ac:dyDescent="0.4">
      <c r="A426" s="10"/>
      <c r="B426" s="5"/>
      <c r="C426" s="28" t="s">
        <v>42</v>
      </c>
      <c r="D426" s="77" t="s">
        <v>110</v>
      </c>
      <c r="E426" s="77"/>
      <c r="F426" s="50"/>
      <c r="G426" s="134">
        <f>G427+G428</f>
        <v>4630.2</v>
      </c>
      <c r="H426" s="134">
        <f>H427+H428</f>
        <v>0</v>
      </c>
      <c r="I426" s="134">
        <f t="shared" si="38"/>
        <v>4630.2</v>
      </c>
      <c r="J426" s="109">
        <f>J427+J428</f>
        <v>4630.2</v>
      </c>
      <c r="K426" s="109">
        <f>K427+K428</f>
        <v>0</v>
      </c>
      <c r="L426" s="109">
        <f t="shared" si="39"/>
        <v>4630.2</v>
      </c>
    </row>
    <row r="427" spans="1:12" ht="91.2" customHeight="1" x14ac:dyDescent="0.4">
      <c r="A427" s="10"/>
      <c r="B427" s="5"/>
      <c r="C427" s="28" t="s">
        <v>38</v>
      </c>
      <c r="D427" s="77" t="s">
        <v>110</v>
      </c>
      <c r="E427" s="77">
        <v>100</v>
      </c>
      <c r="F427" s="50">
        <v>6</v>
      </c>
      <c r="G427" s="134">
        <v>4611.2</v>
      </c>
      <c r="H427" s="134"/>
      <c r="I427" s="134">
        <f t="shared" si="38"/>
        <v>4611.2</v>
      </c>
      <c r="J427" s="109">
        <v>4611.2</v>
      </c>
      <c r="K427" s="109"/>
      <c r="L427" s="109">
        <f t="shared" si="39"/>
        <v>4611.2</v>
      </c>
    </row>
    <row r="428" spans="1:12" ht="21" x14ac:dyDescent="0.4">
      <c r="A428" s="10"/>
      <c r="B428" s="5"/>
      <c r="C428" s="49" t="s">
        <v>11</v>
      </c>
      <c r="D428" s="77" t="s">
        <v>110</v>
      </c>
      <c r="E428" s="77">
        <v>800</v>
      </c>
      <c r="F428" s="50">
        <v>6</v>
      </c>
      <c r="G428" s="134">
        <v>19</v>
      </c>
      <c r="H428" s="134"/>
      <c r="I428" s="134">
        <f t="shared" si="38"/>
        <v>19</v>
      </c>
      <c r="J428" s="109">
        <v>19</v>
      </c>
      <c r="K428" s="109"/>
      <c r="L428" s="109">
        <f t="shared" si="39"/>
        <v>19</v>
      </c>
    </row>
    <row r="429" spans="1:12" ht="57.6" customHeight="1" x14ac:dyDescent="0.4">
      <c r="A429" s="10"/>
      <c r="B429" s="69">
        <v>25</v>
      </c>
      <c r="C429" s="7" t="s">
        <v>111</v>
      </c>
      <c r="D429" s="51" t="s">
        <v>112</v>
      </c>
      <c r="E429" s="51"/>
      <c r="F429" s="13"/>
      <c r="G429" s="135">
        <f>G430+G432+G434+G436+G438</f>
        <v>1199.3</v>
      </c>
      <c r="H429" s="135">
        <f>H430+H432+H434+H436+H438</f>
        <v>0</v>
      </c>
      <c r="I429" s="135">
        <f t="shared" si="38"/>
        <v>1199.3</v>
      </c>
      <c r="J429" s="108">
        <f>J430+J432+J434+J436+J438</f>
        <v>1201.2</v>
      </c>
      <c r="K429" s="108">
        <f>K430+K432+K434+K436+K438</f>
        <v>0</v>
      </c>
      <c r="L429" s="108">
        <f t="shared" si="39"/>
        <v>1201.2</v>
      </c>
    </row>
    <row r="430" spans="1:12" s="59" customFormat="1" ht="64.2" customHeight="1" x14ac:dyDescent="0.4">
      <c r="A430" s="60"/>
      <c r="B430" s="69"/>
      <c r="C430" s="49" t="s">
        <v>117</v>
      </c>
      <c r="D430" s="93" t="s">
        <v>118</v>
      </c>
      <c r="E430" s="93"/>
      <c r="F430" s="50"/>
      <c r="G430" s="134">
        <f>G431</f>
        <v>219.9</v>
      </c>
      <c r="H430" s="134">
        <f>H431</f>
        <v>0</v>
      </c>
      <c r="I430" s="134">
        <f t="shared" si="38"/>
        <v>219.9</v>
      </c>
      <c r="J430" s="109">
        <f>J431</f>
        <v>221.8</v>
      </c>
      <c r="K430" s="109">
        <f>K431</f>
        <v>0</v>
      </c>
      <c r="L430" s="109">
        <f t="shared" si="39"/>
        <v>221.8</v>
      </c>
    </row>
    <row r="431" spans="1:12" s="59" customFormat="1" ht="39.6" customHeight="1" x14ac:dyDescent="0.4">
      <c r="A431" s="60"/>
      <c r="B431" s="69"/>
      <c r="C431" s="49" t="s">
        <v>10</v>
      </c>
      <c r="D431" s="93" t="s">
        <v>118</v>
      </c>
      <c r="E431" s="93">
        <v>300</v>
      </c>
      <c r="F431" s="50">
        <v>1</v>
      </c>
      <c r="G431" s="134">
        <v>219.9</v>
      </c>
      <c r="H431" s="134"/>
      <c r="I431" s="134">
        <f t="shared" ref="I431:I441" si="45">G431+H431</f>
        <v>219.9</v>
      </c>
      <c r="J431" s="109">
        <v>221.8</v>
      </c>
      <c r="K431" s="109"/>
      <c r="L431" s="109">
        <f t="shared" si="39"/>
        <v>221.8</v>
      </c>
    </row>
    <row r="432" spans="1:12" ht="33" customHeight="1" x14ac:dyDescent="0.4">
      <c r="A432" s="10"/>
      <c r="B432" s="5"/>
      <c r="C432" s="28" t="s">
        <v>113</v>
      </c>
      <c r="D432" s="77" t="s">
        <v>114</v>
      </c>
      <c r="E432" s="77"/>
      <c r="F432" s="50"/>
      <c r="G432" s="134">
        <f>G433</f>
        <v>20</v>
      </c>
      <c r="H432" s="134">
        <f>H433</f>
        <v>0</v>
      </c>
      <c r="I432" s="134">
        <f t="shared" si="45"/>
        <v>20</v>
      </c>
      <c r="J432" s="109">
        <f>J433</f>
        <v>20</v>
      </c>
      <c r="K432" s="109">
        <f>K433</f>
        <v>0</v>
      </c>
      <c r="L432" s="109">
        <f t="shared" si="39"/>
        <v>20</v>
      </c>
    </row>
    <row r="433" spans="1:12" ht="48.75" customHeight="1" x14ac:dyDescent="0.4">
      <c r="A433" s="10"/>
      <c r="B433" s="5"/>
      <c r="C433" s="28" t="s">
        <v>9</v>
      </c>
      <c r="D433" s="77" t="s">
        <v>114</v>
      </c>
      <c r="E433" s="77">
        <v>200</v>
      </c>
      <c r="F433" s="50">
        <v>4</v>
      </c>
      <c r="G433" s="134">
        <v>20</v>
      </c>
      <c r="H433" s="134"/>
      <c r="I433" s="134">
        <f t="shared" si="45"/>
        <v>20</v>
      </c>
      <c r="J433" s="109">
        <v>20</v>
      </c>
      <c r="K433" s="109"/>
      <c r="L433" s="109">
        <f t="shared" si="39"/>
        <v>20</v>
      </c>
    </row>
    <row r="434" spans="1:12" ht="58.95" customHeight="1" x14ac:dyDescent="0.4">
      <c r="A434" s="10"/>
      <c r="B434" s="5"/>
      <c r="C434" s="28" t="s">
        <v>115</v>
      </c>
      <c r="D434" s="77" t="s">
        <v>116</v>
      </c>
      <c r="E434" s="77"/>
      <c r="F434" s="50"/>
      <c r="G434" s="134">
        <f>G435</f>
        <v>531.4</v>
      </c>
      <c r="H434" s="134">
        <f>H435</f>
        <v>0</v>
      </c>
      <c r="I434" s="134">
        <f t="shared" si="45"/>
        <v>531.4</v>
      </c>
      <c r="J434" s="109">
        <f>J435</f>
        <v>531.4</v>
      </c>
      <c r="K434" s="109">
        <f>K435</f>
        <v>0</v>
      </c>
      <c r="L434" s="109">
        <f t="shared" ref="L434:L441" si="46">J434+K434</f>
        <v>531.4</v>
      </c>
    </row>
    <row r="435" spans="1:12" ht="48" customHeight="1" x14ac:dyDescent="0.4">
      <c r="A435" s="10"/>
      <c r="B435" s="5"/>
      <c r="C435" s="28" t="s">
        <v>9</v>
      </c>
      <c r="D435" s="77" t="s">
        <v>116</v>
      </c>
      <c r="E435" s="77">
        <v>200</v>
      </c>
      <c r="F435" s="50">
        <v>5</v>
      </c>
      <c r="G435" s="134">
        <v>531.4</v>
      </c>
      <c r="H435" s="134"/>
      <c r="I435" s="134">
        <f t="shared" si="45"/>
        <v>531.4</v>
      </c>
      <c r="J435" s="109">
        <v>531.4</v>
      </c>
      <c r="K435" s="109"/>
      <c r="L435" s="109">
        <f t="shared" si="46"/>
        <v>531.4</v>
      </c>
    </row>
    <row r="436" spans="1:12" s="59" customFormat="1" ht="48" customHeight="1" x14ac:dyDescent="0.4">
      <c r="A436" s="60"/>
      <c r="B436" s="5"/>
      <c r="C436" s="96" t="s">
        <v>189</v>
      </c>
      <c r="D436" s="93" t="s">
        <v>188</v>
      </c>
      <c r="E436" s="93"/>
      <c r="F436" s="50"/>
      <c r="G436" s="134">
        <f>G437</f>
        <v>428</v>
      </c>
      <c r="H436" s="134">
        <f>H437</f>
        <v>0</v>
      </c>
      <c r="I436" s="134">
        <f t="shared" si="45"/>
        <v>428</v>
      </c>
      <c r="J436" s="109">
        <f>J437</f>
        <v>428</v>
      </c>
      <c r="K436" s="109">
        <f>K437</f>
        <v>0</v>
      </c>
      <c r="L436" s="109">
        <f t="shared" si="46"/>
        <v>428</v>
      </c>
    </row>
    <row r="437" spans="1:12" s="59" customFormat="1" ht="41.4" customHeight="1" x14ac:dyDescent="0.4">
      <c r="A437" s="60"/>
      <c r="B437" s="5"/>
      <c r="C437" s="95" t="s">
        <v>13</v>
      </c>
      <c r="D437" s="93" t="s">
        <v>188</v>
      </c>
      <c r="E437" s="93">
        <v>600</v>
      </c>
      <c r="F437" s="50"/>
      <c r="G437" s="134">
        <v>428</v>
      </c>
      <c r="H437" s="134"/>
      <c r="I437" s="134">
        <f t="shared" si="45"/>
        <v>428</v>
      </c>
      <c r="J437" s="109">
        <v>428</v>
      </c>
      <c r="K437" s="109"/>
      <c r="L437" s="109">
        <f t="shared" si="46"/>
        <v>428</v>
      </c>
    </row>
    <row r="438" spans="1:12" s="59" customFormat="1" ht="41.4" customHeight="1" x14ac:dyDescent="0.4">
      <c r="A438" s="60"/>
      <c r="B438" s="107"/>
      <c r="C438" s="55" t="s">
        <v>426</v>
      </c>
      <c r="D438" s="87" t="s">
        <v>437</v>
      </c>
      <c r="E438" s="87"/>
      <c r="F438" s="50"/>
      <c r="G438" s="134">
        <f>G439</f>
        <v>0</v>
      </c>
      <c r="H438" s="134">
        <f>H439</f>
        <v>0</v>
      </c>
      <c r="I438" s="134">
        <f t="shared" si="45"/>
        <v>0</v>
      </c>
      <c r="J438" s="109">
        <f>J439</f>
        <v>0</v>
      </c>
      <c r="K438" s="109">
        <f>K439</f>
        <v>0</v>
      </c>
      <c r="L438" s="109">
        <f t="shared" si="46"/>
        <v>0</v>
      </c>
    </row>
    <row r="439" spans="1:12" s="59" customFormat="1" ht="41.4" customHeight="1" x14ac:dyDescent="0.4">
      <c r="A439" s="60"/>
      <c r="B439" s="107"/>
      <c r="C439" s="55" t="s">
        <v>10</v>
      </c>
      <c r="D439" s="87" t="s">
        <v>437</v>
      </c>
      <c r="E439" s="87" t="s">
        <v>427</v>
      </c>
      <c r="F439" s="50"/>
      <c r="G439" s="134">
        <v>0</v>
      </c>
      <c r="H439" s="134"/>
      <c r="I439" s="134">
        <f t="shared" si="45"/>
        <v>0</v>
      </c>
      <c r="J439" s="109">
        <v>0</v>
      </c>
      <c r="K439" s="109">
        <v>0</v>
      </c>
      <c r="L439" s="109">
        <f t="shared" si="46"/>
        <v>0</v>
      </c>
    </row>
    <row r="440" spans="1:12" s="59" customFormat="1" ht="37.950000000000003" customHeight="1" x14ac:dyDescent="0.4">
      <c r="A440" s="60"/>
      <c r="B440" s="107"/>
      <c r="C440" s="138" t="s">
        <v>198</v>
      </c>
      <c r="D440" s="139" t="s">
        <v>199</v>
      </c>
      <c r="E440" s="51"/>
      <c r="F440" s="13"/>
      <c r="G440" s="135">
        <v>23000</v>
      </c>
      <c r="H440" s="135">
        <v>-753.9</v>
      </c>
      <c r="I440" s="135">
        <f t="shared" si="45"/>
        <v>22246.1</v>
      </c>
      <c r="J440" s="135">
        <v>45000</v>
      </c>
      <c r="K440" s="135">
        <v>-398.8</v>
      </c>
      <c r="L440" s="108">
        <f t="shared" si="46"/>
        <v>44601.2</v>
      </c>
    </row>
    <row r="441" spans="1:12" s="59" customFormat="1" ht="21" x14ac:dyDescent="0.4">
      <c r="A441" s="60"/>
      <c r="B441" s="63"/>
      <c r="C441" s="7" t="s">
        <v>119</v>
      </c>
      <c r="D441" s="13"/>
      <c r="E441" s="13"/>
      <c r="F441" s="13"/>
      <c r="G441" s="135">
        <f>G27+G97+G110+G120+G131+G138+G146+G151+G169+G192+G222+G260+G276+G281+G301+G312+G323+G350+G354+G358+G411+G418+G421+G429+G340+G440</f>
        <v>1746504.0000000002</v>
      </c>
      <c r="H441" s="135">
        <f>H27+H97+H110+H120+H131+H138+H146+H151+H169+H192+H222+H260+H276+H281+H301+H312+H323+H350+H354+H358+H411+H418+H421+H429+H340+H440</f>
        <v>47290.8</v>
      </c>
      <c r="I441" s="135">
        <f t="shared" si="45"/>
        <v>1793794.8000000003</v>
      </c>
      <c r="J441" s="108">
        <f>J27+J97+J110+J120+J131+J138+J146+J151+J169+J192+J222+J260+J276+J281+J301+J312+J323+J350+J354+J358+J411+J418+J421+J429+J340+J440</f>
        <v>1753015.5</v>
      </c>
      <c r="K441" s="108">
        <f>K27+K97+K110+K120+K131+K138+K146+K151+K169+K192+K222+K260+K276+K281+K301+K312+K323+K350+K354+K358+K411+K418+K421+K429+K340+K440</f>
        <v>97036.900000000023</v>
      </c>
      <c r="L441" s="108">
        <f t="shared" si="46"/>
        <v>1850052.4</v>
      </c>
    </row>
    <row r="442" spans="1:12" ht="23.4" customHeight="1" x14ac:dyDescent="0.4">
      <c r="A442" s="10"/>
      <c r="L442" s="153" t="s">
        <v>463</v>
      </c>
    </row>
    <row r="443" spans="1:12" ht="22.8" x14ac:dyDescent="0.4">
      <c r="A443" s="10"/>
      <c r="B443" s="180" t="s">
        <v>182</v>
      </c>
      <c r="C443" s="173"/>
    </row>
    <row r="444" spans="1:12" ht="22.8" x14ac:dyDescent="0.4">
      <c r="A444" s="10"/>
      <c r="B444" s="42" t="s">
        <v>183</v>
      </c>
      <c r="C444" s="57"/>
      <c r="D444" s="58"/>
      <c r="E444" s="58"/>
      <c r="F444" s="58"/>
    </row>
    <row r="445" spans="1:12" ht="22.8" x14ac:dyDescent="0.4">
      <c r="A445" s="10"/>
      <c r="B445" s="42" t="s">
        <v>142</v>
      </c>
      <c r="C445" s="62"/>
      <c r="D445" s="62"/>
      <c r="E445" s="62"/>
      <c r="F445" s="62"/>
    </row>
    <row r="446" spans="1:12" ht="22.8" x14ac:dyDescent="0.4">
      <c r="A446" s="10"/>
      <c r="B446" s="42" t="s">
        <v>184</v>
      </c>
      <c r="C446" s="62"/>
      <c r="D446" s="62"/>
      <c r="E446" s="61"/>
      <c r="F446" s="110"/>
      <c r="G446" s="183" t="s">
        <v>214</v>
      </c>
      <c r="H446" s="183"/>
      <c r="I446" s="183"/>
      <c r="J446" s="183"/>
      <c r="K446" s="173"/>
      <c r="L446" s="173"/>
    </row>
  </sheetData>
  <mergeCells count="46">
    <mergeCell ref="G446:L446"/>
    <mergeCell ref="B17:L17"/>
    <mergeCell ref="B19:L19"/>
    <mergeCell ref="B20:L20"/>
    <mergeCell ref="B21:L21"/>
    <mergeCell ref="B22:L22"/>
    <mergeCell ref="E173:E174"/>
    <mergeCell ref="E108:E109"/>
    <mergeCell ref="G74:G75"/>
    <mergeCell ref="J74:J75"/>
    <mergeCell ref="E74:E75"/>
    <mergeCell ref="H74:H75"/>
    <mergeCell ref="I74:I75"/>
    <mergeCell ref="D108:D109"/>
    <mergeCell ref="D173:D174"/>
    <mergeCell ref="C108:C109"/>
    <mergeCell ref="C173:C174"/>
    <mergeCell ref="D74:D75"/>
    <mergeCell ref="C74:C75"/>
    <mergeCell ref="B443:C443"/>
    <mergeCell ref="B173:B174"/>
    <mergeCell ref="B108:B109"/>
    <mergeCell ref="B74:B75"/>
    <mergeCell ref="B31:B33"/>
    <mergeCell ref="K74:K75"/>
    <mergeCell ref="C31:C33"/>
    <mergeCell ref="D45:D47"/>
    <mergeCell ref="D49:D50"/>
    <mergeCell ref="B45:B47"/>
    <mergeCell ref="C49:C50"/>
    <mergeCell ref="E45:E47"/>
    <mergeCell ref="E31:E33"/>
    <mergeCell ref="E49:E50"/>
    <mergeCell ref="I2:L2"/>
    <mergeCell ref="I3:L3"/>
    <mergeCell ref="I4:L4"/>
    <mergeCell ref="I5:L5"/>
    <mergeCell ref="C45:C47"/>
    <mergeCell ref="D31:D33"/>
    <mergeCell ref="E15:F15"/>
    <mergeCell ref="E16:F16"/>
    <mergeCell ref="I8:L8"/>
    <mergeCell ref="I10:L10"/>
    <mergeCell ref="I11:L11"/>
    <mergeCell ref="I12:L12"/>
    <mergeCell ref="I13:L13"/>
  </mergeCells>
  <pageMargins left="0.78740157480314965" right="0.62992125984251968" top="1.0629921259842521" bottom="0.51181102362204722" header="0.31496062992125984" footer="0.31496062992125984"/>
  <pageSetup paperSize="9" scale="58"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4.4" x14ac:dyDescent="0.3"/>
  <sheetData>
    <row r="1" spans="2:5" x14ac:dyDescent="0.3">
      <c r="B1">
        <v>-2378.1999999999998</v>
      </c>
    </row>
    <row r="2" spans="2:5" x14ac:dyDescent="0.3">
      <c r="B2">
        <v>-0.1</v>
      </c>
    </row>
    <row r="3" spans="2:5" x14ac:dyDescent="0.3">
      <c r="B3">
        <v>812</v>
      </c>
    </row>
    <row r="4" spans="2:5" x14ac:dyDescent="0.3">
      <c r="B4">
        <v>20000</v>
      </c>
    </row>
    <row r="5" spans="2:5" x14ac:dyDescent="0.3">
      <c r="B5">
        <v>-20000</v>
      </c>
    </row>
    <row r="6" spans="2:5" x14ac:dyDescent="0.3">
      <c r="B6">
        <v>1752.92</v>
      </c>
      <c r="C6" s="1">
        <f>B1+B2+B3+B4+B5+B6</f>
        <v>186.6200000000008</v>
      </c>
    </row>
    <row r="7" spans="2:5" x14ac:dyDescent="0.3">
      <c r="B7">
        <v>-444.72</v>
      </c>
    </row>
    <row r="8" spans="2:5" x14ac:dyDescent="0.3">
      <c r="B8">
        <v>55</v>
      </c>
    </row>
    <row r="9" spans="2:5" x14ac:dyDescent="0.3">
      <c r="B9">
        <v>603</v>
      </c>
    </row>
    <row r="10" spans="2:5" x14ac:dyDescent="0.3">
      <c r="B10" s="2">
        <v>-65.673000000000002</v>
      </c>
      <c r="C10">
        <f>B7+B8+B9+B12</f>
        <v>-186.72000000000003</v>
      </c>
    </row>
    <row r="11" spans="2:5" x14ac:dyDescent="0.3">
      <c r="B11" s="2">
        <v>36.56</v>
      </c>
    </row>
    <row r="12" spans="2:5" x14ac:dyDescent="0.3">
      <c r="B12">
        <v>-400</v>
      </c>
      <c r="C12" s="1">
        <f>B7+B8+B9+B10+B11+B12</f>
        <v>-215.83300000000003</v>
      </c>
      <c r="D12">
        <v>-186.72</v>
      </c>
      <c r="E12">
        <f>215.833-186.72</f>
        <v>29.113</v>
      </c>
    </row>
    <row r="13" spans="2:5" x14ac:dyDescent="0.3">
      <c r="B13">
        <v>53</v>
      </c>
    </row>
    <row r="14" spans="2:5" x14ac:dyDescent="0.3">
      <c r="B14">
        <v>-33</v>
      </c>
    </row>
    <row r="15" spans="2:5" x14ac:dyDescent="0.3">
      <c r="B15">
        <v>-20</v>
      </c>
      <c r="C15">
        <f>B13+B14+B15</f>
        <v>0</v>
      </c>
    </row>
    <row r="16" spans="2:5" x14ac:dyDescent="0.3">
      <c r="C16" s="1">
        <f>C6+C12+C15</f>
        <v>-29.212999999999226</v>
      </c>
      <c r="D16">
        <f>C6+D12+C15</f>
        <v>-9.9999999999198508E-2</v>
      </c>
    </row>
    <row r="25" spans="3:4" x14ac:dyDescent="0.3">
      <c r="C25">
        <f>603+55</f>
        <v>658</v>
      </c>
      <c r="D25" s="2">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2025-02-05T06:10:43Z</dcterms:modified>
</cp:coreProperties>
</file>